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5915"/>
  <workbookPr autoCompressPictures="0"/>
  <bookViews>
    <workbookView xWindow="0" yWindow="0" windowWidth="32540" windowHeight="16200" activeTab="5"/>
  </bookViews>
  <sheets>
    <sheet name="Optimized Solutions" sheetId="1" r:id="rId1"/>
    <sheet name="Ca Solutions" sheetId="9" r:id="rId2"/>
    <sheet name="K Solutions" sheetId="10" r:id="rId3"/>
    <sheet name="Na Solutions" sheetId="11" r:id="rId4"/>
    <sheet name="Mg Solutions" sheetId="7" r:id="rId5"/>
    <sheet name="MS vs Hoag vs GM" sheetId="12" r:id="rId6"/>
  </sheets>
  <definedNames>
    <definedName name="_xlnm.Print_Area" localSheetId="1">'Ca Solutions'!#REF!</definedName>
    <definedName name="_xlnm.Print_Area" localSheetId="2">'K Solutions'!#REF!</definedName>
    <definedName name="_xlnm.Print_Area" localSheetId="4">'Mg Solutions'!$B$1:$I$34</definedName>
    <definedName name="_xlnm.Print_Area" localSheetId="3">'Na Solutions'!#REF!</definedName>
    <definedName name="_xlnm.Print_Area" localSheetId="0">'Optimized Solutions'!$B$37:$G$71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H21" i="12" l="1"/>
  <c r="AI21" i="12"/>
  <c r="AJ21" i="12"/>
  <c r="AK21" i="12"/>
  <c r="AL21" i="12"/>
  <c r="AM21" i="12"/>
  <c r="AN21" i="12"/>
  <c r="AO21" i="12"/>
  <c r="AP21" i="12"/>
  <c r="AQ21" i="12"/>
  <c r="AR21" i="12"/>
  <c r="AS21" i="12"/>
  <c r="AT21" i="12"/>
  <c r="AU21" i="12"/>
  <c r="AV21" i="12"/>
  <c r="AW21" i="12"/>
  <c r="AG21" i="12"/>
  <c r="AH2" i="12"/>
  <c r="AI2" i="12"/>
  <c r="AJ2" i="12"/>
  <c r="AK2" i="12"/>
  <c r="AL2" i="12"/>
  <c r="AM2" i="12"/>
  <c r="AN2" i="12"/>
  <c r="AO2" i="12"/>
  <c r="AP2" i="12"/>
  <c r="AQ2" i="12"/>
  <c r="AR2" i="12"/>
  <c r="AS2" i="12"/>
  <c r="AT2" i="12"/>
  <c r="AU2" i="12"/>
  <c r="AV2" i="12"/>
  <c r="AW2" i="12"/>
  <c r="AH3" i="12"/>
  <c r="AI3" i="12"/>
  <c r="AJ3" i="12"/>
  <c r="AK3" i="12"/>
  <c r="AL3" i="12"/>
  <c r="AM3" i="12"/>
  <c r="AN3" i="12"/>
  <c r="AO3" i="12"/>
  <c r="AP3" i="12"/>
  <c r="AQ3" i="12"/>
  <c r="AR3" i="12"/>
  <c r="AS3" i="12"/>
  <c r="AT3" i="12"/>
  <c r="AU3" i="12"/>
  <c r="AV3" i="12"/>
  <c r="AW3" i="12"/>
  <c r="AH4" i="12"/>
  <c r="AI4" i="12"/>
  <c r="AJ4" i="12"/>
  <c r="AK4" i="12"/>
  <c r="AL4" i="12"/>
  <c r="AM4" i="12"/>
  <c r="AN4" i="12"/>
  <c r="AO4" i="12"/>
  <c r="AP4" i="12"/>
  <c r="AQ4" i="12"/>
  <c r="AR4" i="12"/>
  <c r="AS4" i="12"/>
  <c r="AT4" i="12"/>
  <c r="AU4" i="12"/>
  <c r="AV4" i="12"/>
  <c r="AW4" i="12"/>
  <c r="AH5" i="12"/>
  <c r="AI5" i="12"/>
  <c r="AJ5" i="12"/>
  <c r="AK5" i="12"/>
  <c r="AL5" i="12"/>
  <c r="AM5" i="12"/>
  <c r="AN5" i="12"/>
  <c r="AO5" i="12"/>
  <c r="AP5" i="12"/>
  <c r="AQ5" i="12"/>
  <c r="AR5" i="12"/>
  <c r="AS5" i="12"/>
  <c r="AT5" i="12"/>
  <c r="AU5" i="12"/>
  <c r="AV5" i="12"/>
  <c r="AW5" i="12"/>
  <c r="AH6" i="12"/>
  <c r="AI6" i="12"/>
  <c r="AJ6" i="12"/>
  <c r="AK6" i="12"/>
  <c r="AL6" i="12"/>
  <c r="AM6" i="12"/>
  <c r="AN6" i="12"/>
  <c r="AO6" i="12"/>
  <c r="AP6" i="12"/>
  <c r="AQ6" i="12"/>
  <c r="AR6" i="12"/>
  <c r="AS6" i="12"/>
  <c r="AT6" i="12"/>
  <c r="AU6" i="12"/>
  <c r="AV6" i="12"/>
  <c r="AW6" i="12"/>
  <c r="AH7" i="12"/>
  <c r="AI7" i="12"/>
  <c r="AJ7" i="12"/>
  <c r="AK7" i="12"/>
  <c r="AL7" i="12"/>
  <c r="AM7" i="12"/>
  <c r="AN7" i="12"/>
  <c r="AO7" i="12"/>
  <c r="AP7" i="12"/>
  <c r="AQ7" i="12"/>
  <c r="AR7" i="12"/>
  <c r="AS7" i="12"/>
  <c r="AT7" i="12"/>
  <c r="AU7" i="12"/>
  <c r="AV7" i="12"/>
  <c r="AW7" i="12"/>
  <c r="AH8" i="12"/>
  <c r="AI8" i="12"/>
  <c r="AJ8" i="12"/>
  <c r="AK8" i="12"/>
  <c r="AL8" i="12"/>
  <c r="AM8" i="12"/>
  <c r="AN8" i="12"/>
  <c r="AO8" i="12"/>
  <c r="AP8" i="12"/>
  <c r="AQ8" i="12"/>
  <c r="AR8" i="12"/>
  <c r="AS8" i="12"/>
  <c r="AT8" i="12"/>
  <c r="AU8" i="12"/>
  <c r="AV8" i="12"/>
  <c r="AW8" i="12"/>
  <c r="AH9" i="12"/>
  <c r="AI9" i="12"/>
  <c r="AJ9" i="12"/>
  <c r="AK9" i="12"/>
  <c r="AL9" i="12"/>
  <c r="AM9" i="12"/>
  <c r="AN9" i="12"/>
  <c r="AO9" i="12"/>
  <c r="AP9" i="12"/>
  <c r="AQ9" i="12"/>
  <c r="AR9" i="12"/>
  <c r="AS9" i="12"/>
  <c r="AT9" i="12"/>
  <c r="AU9" i="12"/>
  <c r="AV9" i="12"/>
  <c r="AW9" i="12"/>
  <c r="AH10" i="12"/>
  <c r="AI10" i="12"/>
  <c r="AJ10" i="12"/>
  <c r="AK10" i="12"/>
  <c r="AL10" i="12"/>
  <c r="AM10" i="12"/>
  <c r="AN10" i="12"/>
  <c r="AO10" i="12"/>
  <c r="AP10" i="12"/>
  <c r="AQ10" i="12"/>
  <c r="AR10" i="12"/>
  <c r="AS10" i="12"/>
  <c r="AT10" i="12"/>
  <c r="AU10" i="12"/>
  <c r="AV10" i="12"/>
  <c r="AW10" i="12"/>
  <c r="AH11" i="12"/>
  <c r="AI11" i="12"/>
  <c r="AJ11" i="12"/>
  <c r="AK11" i="12"/>
  <c r="AL11" i="12"/>
  <c r="AM11" i="12"/>
  <c r="AN11" i="12"/>
  <c r="AO11" i="12"/>
  <c r="AP11" i="12"/>
  <c r="AQ11" i="12"/>
  <c r="AR11" i="12"/>
  <c r="AS11" i="12"/>
  <c r="AT11" i="12"/>
  <c r="AU11" i="12"/>
  <c r="AV11" i="12"/>
  <c r="AW11" i="12"/>
  <c r="AH12" i="12"/>
  <c r="AI12" i="12"/>
  <c r="AJ12" i="12"/>
  <c r="AK12" i="12"/>
  <c r="AL12" i="12"/>
  <c r="AM12" i="12"/>
  <c r="AN12" i="12"/>
  <c r="AO12" i="12"/>
  <c r="AP12" i="12"/>
  <c r="AQ12" i="12"/>
  <c r="AR12" i="12"/>
  <c r="AS12" i="12"/>
  <c r="AT12" i="12"/>
  <c r="AU12" i="12"/>
  <c r="AV12" i="12"/>
  <c r="AW12" i="12"/>
  <c r="AH13" i="12"/>
  <c r="AI13" i="12"/>
  <c r="AJ13" i="12"/>
  <c r="AK13" i="12"/>
  <c r="AL13" i="12"/>
  <c r="AM13" i="12"/>
  <c r="AN13" i="12"/>
  <c r="AO13" i="12"/>
  <c r="AP13" i="12"/>
  <c r="AQ13" i="12"/>
  <c r="AR13" i="12"/>
  <c r="AS13" i="12"/>
  <c r="AT13" i="12"/>
  <c r="AU13" i="12"/>
  <c r="AV13" i="12"/>
  <c r="AW13" i="12"/>
  <c r="AH14" i="12"/>
  <c r="AI14" i="12"/>
  <c r="AJ14" i="12"/>
  <c r="AK14" i="12"/>
  <c r="AL14" i="12"/>
  <c r="AM14" i="12"/>
  <c r="AN14" i="12"/>
  <c r="AO14" i="12"/>
  <c r="AP14" i="12"/>
  <c r="AQ14" i="12"/>
  <c r="AR14" i="12"/>
  <c r="AS14" i="12"/>
  <c r="AT14" i="12"/>
  <c r="AU14" i="12"/>
  <c r="AV14" i="12"/>
  <c r="AW14" i="12"/>
  <c r="AH15" i="12"/>
  <c r="AI15" i="12"/>
  <c r="AJ15" i="12"/>
  <c r="AK15" i="12"/>
  <c r="AL15" i="12"/>
  <c r="AM15" i="12"/>
  <c r="AN15" i="12"/>
  <c r="AO15" i="12"/>
  <c r="AP15" i="12"/>
  <c r="AQ15" i="12"/>
  <c r="AR15" i="12"/>
  <c r="AS15" i="12"/>
  <c r="AT15" i="12"/>
  <c r="AU15" i="12"/>
  <c r="AV15" i="12"/>
  <c r="AW15" i="12"/>
  <c r="AH16" i="12"/>
  <c r="AI16" i="12"/>
  <c r="AJ16" i="12"/>
  <c r="AK16" i="12"/>
  <c r="AL16" i="12"/>
  <c r="AM16" i="12"/>
  <c r="AN16" i="12"/>
  <c r="AO16" i="12"/>
  <c r="AP16" i="12"/>
  <c r="AQ16" i="12"/>
  <c r="AR16" i="12"/>
  <c r="AS16" i="12"/>
  <c r="AT16" i="12"/>
  <c r="AU16" i="12"/>
  <c r="AV16" i="12"/>
  <c r="AW16" i="12"/>
  <c r="AH17" i="12"/>
  <c r="AI17" i="12"/>
  <c r="AJ17" i="12"/>
  <c r="AK17" i="12"/>
  <c r="AL17" i="12"/>
  <c r="AM17" i="12"/>
  <c r="AN17" i="12"/>
  <c r="AO17" i="12"/>
  <c r="AP17" i="12"/>
  <c r="AQ17" i="12"/>
  <c r="AR17" i="12"/>
  <c r="AS17" i="12"/>
  <c r="AT17" i="12"/>
  <c r="AU17" i="12"/>
  <c r="AV17" i="12"/>
  <c r="AW17" i="12"/>
  <c r="AH18" i="12"/>
  <c r="AI18" i="12"/>
  <c r="AJ18" i="12"/>
  <c r="AK18" i="12"/>
  <c r="AL18" i="12"/>
  <c r="AM18" i="12"/>
  <c r="AN18" i="12"/>
  <c r="AO18" i="12"/>
  <c r="AP18" i="12"/>
  <c r="AQ18" i="12"/>
  <c r="AR18" i="12"/>
  <c r="AS18" i="12"/>
  <c r="AT18" i="12"/>
  <c r="AU18" i="12"/>
  <c r="AV18" i="12"/>
  <c r="AW18" i="12"/>
  <c r="AH19" i="12"/>
  <c r="AI19" i="12"/>
  <c r="AJ19" i="12"/>
  <c r="AK19" i="12"/>
  <c r="AL19" i="12"/>
  <c r="AM19" i="12"/>
  <c r="AN19" i="12"/>
  <c r="AO19" i="12"/>
  <c r="AP19" i="12"/>
  <c r="AQ19" i="12"/>
  <c r="AR19" i="12"/>
  <c r="AS19" i="12"/>
  <c r="AT19" i="12"/>
  <c r="AU19" i="12"/>
  <c r="AV19" i="12"/>
  <c r="AW19" i="12"/>
  <c r="AH20" i="12"/>
  <c r="AI20" i="12"/>
  <c r="AJ20" i="12"/>
  <c r="AK20" i="12"/>
  <c r="AL20" i="12"/>
  <c r="AM20" i="12"/>
  <c r="AN20" i="12"/>
  <c r="AO20" i="12"/>
  <c r="AP20" i="12"/>
  <c r="AQ20" i="12"/>
  <c r="AR20" i="12"/>
  <c r="AS20" i="12"/>
  <c r="AT20" i="12"/>
  <c r="AU20" i="12"/>
  <c r="AV20" i="12"/>
  <c r="AW20" i="12"/>
  <c r="AG3" i="12"/>
  <c r="AG4" i="12"/>
  <c r="AG5" i="12"/>
  <c r="AG6" i="12"/>
  <c r="AG7" i="12"/>
  <c r="AG8" i="12"/>
  <c r="AG9" i="12"/>
  <c r="AG10" i="12"/>
  <c r="AG11" i="12"/>
  <c r="AG12" i="12"/>
  <c r="AG13" i="12"/>
  <c r="AG14" i="12"/>
  <c r="AG15" i="12"/>
  <c r="AG16" i="12"/>
  <c r="AG17" i="12"/>
  <c r="AG18" i="12"/>
  <c r="AG19" i="12"/>
  <c r="AG20" i="12"/>
  <c r="AG2" i="12"/>
  <c r="N2" i="12"/>
  <c r="N3" i="12"/>
  <c r="N4" i="12"/>
  <c r="N5" i="12"/>
  <c r="N6" i="12"/>
  <c r="N7" i="12"/>
  <c r="N8" i="12"/>
  <c r="N9" i="12"/>
  <c r="N10" i="12"/>
  <c r="N11" i="12"/>
  <c r="N12" i="12"/>
  <c r="N13" i="12"/>
  <c r="N14" i="12"/>
  <c r="N15" i="12"/>
  <c r="N16" i="12"/>
  <c r="N17" i="12"/>
  <c r="N18" i="12"/>
  <c r="N19" i="12"/>
  <c r="N20" i="12"/>
  <c r="M3" i="12"/>
  <c r="M4" i="12"/>
  <c r="M5" i="12"/>
  <c r="M6" i="12"/>
  <c r="M7" i="12"/>
  <c r="M8" i="12"/>
  <c r="M9" i="12"/>
  <c r="M10" i="12"/>
  <c r="M11" i="12"/>
  <c r="M12" i="12"/>
  <c r="M13" i="12"/>
  <c r="M14" i="12"/>
  <c r="M15" i="12"/>
  <c r="M16" i="12"/>
  <c r="M17" i="12"/>
  <c r="M18" i="12"/>
  <c r="M19" i="12"/>
  <c r="M20" i="12"/>
  <c r="M2" i="12"/>
  <c r="D4" i="12"/>
  <c r="D5" i="12"/>
  <c r="D6" i="12"/>
  <c r="D3" i="12"/>
  <c r="F60" i="9"/>
  <c r="F59" i="9"/>
  <c r="F58" i="9"/>
  <c r="F57" i="9"/>
  <c r="F56" i="9"/>
  <c r="F55" i="9"/>
  <c r="F51" i="9"/>
  <c r="F50" i="9"/>
  <c r="F48" i="9"/>
  <c r="D48" i="9"/>
  <c r="F47" i="9"/>
  <c r="D47" i="9"/>
  <c r="F46" i="9"/>
  <c r="D46" i="9"/>
  <c r="F45" i="9"/>
  <c r="D45" i="9"/>
  <c r="F44" i="9"/>
  <c r="D44" i="9"/>
  <c r="F43" i="9"/>
  <c r="F42" i="9"/>
  <c r="D42" i="9"/>
  <c r="F41" i="9"/>
  <c r="D41" i="9"/>
  <c r="F19" i="9"/>
  <c r="F18" i="9"/>
  <c r="F17" i="9"/>
  <c r="F16" i="9"/>
  <c r="F15" i="9"/>
  <c r="F14" i="9"/>
  <c r="F11" i="9"/>
  <c r="D11" i="9"/>
  <c r="F9" i="9"/>
  <c r="F8" i="9"/>
  <c r="D8" i="9"/>
  <c r="F7" i="9"/>
  <c r="D7" i="9"/>
  <c r="F6" i="9"/>
  <c r="F5" i="9"/>
  <c r="D5" i="9"/>
  <c r="F4" i="9"/>
  <c r="D4" i="9"/>
  <c r="F47" i="1"/>
  <c r="F55" i="1"/>
  <c r="F54" i="1"/>
  <c r="F53" i="1"/>
  <c r="F52" i="1"/>
  <c r="F51" i="1"/>
  <c r="F50" i="1"/>
  <c r="F46" i="1"/>
  <c r="F45" i="1"/>
  <c r="F44" i="1"/>
  <c r="F43" i="1"/>
  <c r="F42" i="1"/>
  <c r="F41" i="1"/>
  <c r="F40" i="1"/>
  <c r="F18" i="1"/>
  <c r="F17" i="1"/>
  <c r="F16" i="1"/>
  <c r="F15" i="1"/>
  <c r="F14" i="1"/>
  <c r="F13" i="1"/>
  <c r="F10" i="1"/>
  <c r="F9" i="1"/>
  <c r="F8" i="1"/>
  <c r="F7" i="1"/>
  <c r="F6" i="1"/>
  <c r="F5" i="1"/>
  <c r="F4" i="1"/>
</calcChain>
</file>

<file path=xl/sharedStrings.xml><?xml version="1.0" encoding="utf-8"?>
<sst xmlns="http://schemas.openxmlformats.org/spreadsheetml/2006/main" count="860" uniqueCount="179">
  <si>
    <t>Macronutrients</t>
  </si>
  <si>
    <t>FW</t>
  </si>
  <si>
    <t>Stock Conc (M)</t>
  </si>
  <si>
    <t>Vol of stock (mL) for 1L</t>
  </si>
  <si>
    <t>Final conc (mM)</t>
  </si>
  <si>
    <t xml:space="preserve"> </t>
  </si>
  <si>
    <t>KCl</t>
  </si>
  <si>
    <t>Micronutrients</t>
  </si>
  <si>
    <t>Stock Conc (mM)</t>
  </si>
  <si>
    <t>Final conc (uM)</t>
  </si>
  <si>
    <t xml:space="preserve">  </t>
  </si>
  <si>
    <t>Final Conc of i</t>
  </si>
  <si>
    <t>K</t>
  </si>
  <si>
    <t>Ca</t>
  </si>
  <si>
    <t>Mg</t>
  </si>
  <si>
    <t>Cl</t>
  </si>
  <si>
    <t>pH with NaOH to 5.6</t>
  </si>
  <si>
    <t>Activity</t>
  </si>
  <si>
    <t>Na</t>
  </si>
  <si>
    <r>
      <t>NH</t>
    </r>
    <r>
      <rPr>
        <vertAlign val="subscript"/>
        <sz val="10"/>
        <rFont val="Arial"/>
        <family val="2"/>
      </rPr>
      <t>4</t>
    </r>
    <r>
      <rPr>
        <sz val="10"/>
        <rFont val="Arial"/>
      </rPr>
      <t>NO</t>
    </r>
    <r>
      <rPr>
        <vertAlign val="subscript"/>
        <sz val="10"/>
        <rFont val="Arial"/>
        <family val="2"/>
      </rPr>
      <t>3</t>
    </r>
  </si>
  <si>
    <r>
      <t>KNO</t>
    </r>
    <r>
      <rPr>
        <vertAlign val="subscript"/>
        <sz val="10"/>
        <rFont val="Arial"/>
        <family val="2"/>
      </rPr>
      <t>3</t>
    </r>
  </si>
  <si>
    <r>
      <t>Ca(NO</t>
    </r>
    <r>
      <rPr>
        <vertAlign val="subscript"/>
        <sz val="10"/>
        <rFont val="Arial"/>
        <family val="2"/>
      </rPr>
      <t>3</t>
    </r>
    <r>
      <rPr>
        <sz val="10"/>
        <rFont val="Arial"/>
      </rPr>
      <t>)</t>
    </r>
    <r>
      <rPr>
        <vertAlign val="subscript"/>
        <sz val="10"/>
        <rFont val="Arial"/>
        <family val="2"/>
      </rPr>
      <t>2</t>
    </r>
    <r>
      <rPr>
        <sz val="10"/>
        <rFont val="Arial"/>
      </rPr>
      <t>•</t>
    </r>
    <r>
      <rPr>
        <sz val="10"/>
        <rFont val="Arial"/>
      </rPr>
      <t>4H</t>
    </r>
    <r>
      <rPr>
        <vertAlign val="subscript"/>
        <sz val="10"/>
        <rFont val="Arial"/>
        <family val="2"/>
      </rPr>
      <t>2</t>
    </r>
    <r>
      <rPr>
        <sz val="10"/>
        <rFont val="Arial"/>
      </rPr>
      <t>0</t>
    </r>
  </si>
  <si>
    <r>
      <t>MgSO</t>
    </r>
    <r>
      <rPr>
        <vertAlign val="subscript"/>
        <sz val="10"/>
        <rFont val="Arial"/>
        <family val="2"/>
      </rPr>
      <t>4</t>
    </r>
    <r>
      <rPr>
        <sz val="10"/>
        <rFont val="Arial"/>
      </rPr>
      <t>•</t>
    </r>
    <r>
      <rPr>
        <sz val="10"/>
        <rFont val="Arial"/>
      </rPr>
      <t>7H</t>
    </r>
    <r>
      <rPr>
        <vertAlign val="subscript"/>
        <sz val="10"/>
        <rFont val="Arial"/>
        <family val="2"/>
      </rPr>
      <t>2</t>
    </r>
    <r>
      <rPr>
        <sz val="10"/>
        <rFont val="Arial"/>
      </rPr>
      <t>0</t>
    </r>
  </si>
  <si>
    <r>
      <t>KH</t>
    </r>
    <r>
      <rPr>
        <vertAlign val="subscript"/>
        <sz val="10"/>
        <rFont val="Arial"/>
        <family val="2"/>
      </rPr>
      <t>2</t>
    </r>
    <r>
      <rPr>
        <sz val="10"/>
        <rFont val="Arial"/>
      </rPr>
      <t>PO</t>
    </r>
    <r>
      <rPr>
        <vertAlign val="subscript"/>
        <sz val="10"/>
        <rFont val="Arial"/>
        <family val="2"/>
      </rPr>
      <t>4</t>
    </r>
  </si>
  <si>
    <r>
      <t>H</t>
    </r>
    <r>
      <rPr>
        <vertAlign val="subscript"/>
        <sz val="10"/>
        <rFont val="Arial"/>
        <family val="2"/>
      </rPr>
      <t>3</t>
    </r>
    <r>
      <rPr>
        <sz val="10"/>
        <rFont val="Arial"/>
      </rPr>
      <t>BO</t>
    </r>
    <r>
      <rPr>
        <vertAlign val="subscript"/>
        <sz val="10"/>
        <rFont val="Arial"/>
        <family val="2"/>
      </rPr>
      <t>3</t>
    </r>
  </si>
  <si>
    <r>
      <t>MnCl</t>
    </r>
    <r>
      <rPr>
        <vertAlign val="subscript"/>
        <sz val="10"/>
        <rFont val="Arial"/>
        <family val="2"/>
      </rPr>
      <t>2</t>
    </r>
    <r>
      <rPr>
        <sz val="10"/>
        <rFont val="Arial"/>
      </rPr>
      <t>•4H</t>
    </r>
    <r>
      <rPr>
        <vertAlign val="subscript"/>
        <sz val="10"/>
        <rFont val="Arial"/>
        <family val="2"/>
      </rPr>
      <t>2</t>
    </r>
    <r>
      <rPr>
        <sz val="10"/>
        <rFont val="Arial"/>
      </rPr>
      <t>0</t>
    </r>
  </si>
  <si>
    <r>
      <t>ZnSO</t>
    </r>
    <r>
      <rPr>
        <vertAlign val="subscript"/>
        <sz val="10"/>
        <rFont val="Arial"/>
        <family val="2"/>
      </rPr>
      <t>4</t>
    </r>
    <r>
      <rPr>
        <sz val="10"/>
        <rFont val="Arial"/>
      </rPr>
      <t>•</t>
    </r>
    <r>
      <rPr>
        <sz val="10"/>
        <rFont val="Arial"/>
      </rPr>
      <t>7H</t>
    </r>
    <r>
      <rPr>
        <vertAlign val="subscript"/>
        <sz val="10"/>
        <rFont val="Arial"/>
        <family val="2"/>
      </rPr>
      <t>2</t>
    </r>
    <r>
      <rPr>
        <sz val="10"/>
        <rFont val="Arial"/>
      </rPr>
      <t>0</t>
    </r>
  </si>
  <si>
    <r>
      <t>CuSO</t>
    </r>
    <r>
      <rPr>
        <vertAlign val="subscript"/>
        <sz val="10"/>
        <rFont val="Arial"/>
        <family val="2"/>
      </rPr>
      <t>4</t>
    </r>
    <r>
      <rPr>
        <sz val="10"/>
        <rFont val="Arial"/>
      </rPr>
      <t>•</t>
    </r>
    <r>
      <rPr>
        <sz val="10"/>
        <rFont val="Arial"/>
      </rPr>
      <t>5H</t>
    </r>
    <r>
      <rPr>
        <vertAlign val="subscript"/>
        <sz val="10"/>
        <rFont val="Arial"/>
        <family val="2"/>
      </rPr>
      <t>2</t>
    </r>
    <r>
      <rPr>
        <sz val="10"/>
        <rFont val="Arial"/>
      </rPr>
      <t>0</t>
    </r>
  </si>
  <si>
    <r>
      <t>Na</t>
    </r>
    <r>
      <rPr>
        <vertAlign val="subscript"/>
        <sz val="10"/>
        <rFont val="Arial"/>
        <family val="2"/>
      </rPr>
      <t>2</t>
    </r>
    <r>
      <rPr>
        <sz val="10"/>
        <rFont val="Arial"/>
      </rPr>
      <t>MoO</t>
    </r>
    <r>
      <rPr>
        <vertAlign val="subscript"/>
        <sz val="10"/>
        <rFont val="Arial"/>
        <family val="2"/>
      </rPr>
      <t>3</t>
    </r>
  </si>
  <si>
    <t>NaFe(III)EDTA</t>
  </si>
  <si>
    <t>mM</t>
  </si>
  <si>
    <t>High Calcium Nutrient Solution</t>
  </si>
  <si>
    <t>NH4Cl</t>
  </si>
  <si>
    <t>1.88pM</t>
  </si>
  <si>
    <t>1.89pM</t>
  </si>
  <si>
    <t xml:space="preserve">g to be added for 1 mM </t>
  </si>
  <si>
    <t>Low Calcium Nutrient Solution</t>
  </si>
  <si>
    <r>
      <t>CaCl</t>
    </r>
    <r>
      <rPr>
        <vertAlign val="subscript"/>
        <sz val="10"/>
        <rFont val="Arial"/>
        <family val="2"/>
      </rPr>
      <t>2</t>
    </r>
  </si>
  <si>
    <t>1M solution</t>
  </si>
  <si>
    <t>Low Potassium Nutrient Solution</t>
  </si>
  <si>
    <t>High Potassium Nutrient Solution</t>
  </si>
  <si>
    <t>87uM</t>
  </si>
  <si>
    <t>NaCl</t>
  </si>
  <si>
    <t>MICRONUTRIENTS</t>
  </si>
  <si>
    <t>Fe</t>
  </si>
  <si>
    <t>Mn</t>
  </si>
  <si>
    <t>Zn</t>
  </si>
  <si>
    <t>Cu</t>
  </si>
  <si>
    <t>Mo</t>
  </si>
  <si>
    <t>1.8 pM</t>
  </si>
  <si>
    <t>25 pM</t>
  </si>
  <si>
    <t>23nM</t>
  </si>
  <si>
    <t>23 nM</t>
  </si>
  <si>
    <t>31 nM</t>
  </si>
  <si>
    <t>NaOH</t>
  </si>
  <si>
    <t>50 uM</t>
  </si>
  <si>
    <t>pH5.6</t>
  </si>
  <si>
    <t>27 nM</t>
  </si>
  <si>
    <t>30nM</t>
  </si>
  <si>
    <t>41 uM</t>
  </si>
  <si>
    <t>25uM</t>
  </si>
  <si>
    <t>43 uM</t>
  </si>
  <si>
    <t>1.99pM</t>
  </si>
  <si>
    <r>
      <t>NH</t>
    </r>
    <r>
      <rPr>
        <vertAlign val="subscript"/>
        <sz val="10"/>
        <rFont val="Arial"/>
        <family val="2"/>
      </rPr>
      <t>4</t>
    </r>
    <r>
      <rPr>
        <sz val="10"/>
        <rFont val="Arial"/>
      </rPr>
      <t>NO</t>
    </r>
    <r>
      <rPr>
        <vertAlign val="subscript"/>
        <sz val="10"/>
        <rFont val="Arial"/>
        <family val="2"/>
      </rPr>
      <t>3</t>
    </r>
  </si>
  <si>
    <r>
      <t>Ca(NO</t>
    </r>
    <r>
      <rPr>
        <vertAlign val="subscript"/>
        <sz val="10"/>
        <rFont val="Arial"/>
        <family val="2"/>
      </rPr>
      <t>3</t>
    </r>
    <r>
      <rPr>
        <sz val="10"/>
        <rFont val="Arial"/>
      </rPr>
      <t>)</t>
    </r>
    <r>
      <rPr>
        <vertAlign val="subscript"/>
        <sz val="10"/>
        <rFont val="Arial"/>
        <family val="2"/>
      </rPr>
      <t>2</t>
    </r>
    <r>
      <rPr>
        <sz val="10"/>
        <rFont val="Arial"/>
      </rPr>
      <t>•4H</t>
    </r>
    <r>
      <rPr>
        <vertAlign val="subscript"/>
        <sz val="10"/>
        <rFont val="Arial"/>
        <family val="2"/>
      </rPr>
      <t>2</t>
    </r>
    <r>
      <rPr>
        <sz val="10"/>
        <rFont val="Arial"/>
      </rPr>
      <t>0</t>
    </r>
  </si>
  <si>
    <r>
      <t>MgSO</t>
    </r>
    <r>
      <rPr>
        <vertAlign val="subscript"/>
        <sz val="10"/>
        <rFont val="Arial"/>
        <family val="2"/>
      </rPr>
      <t>4</t>
    </r>
    <r>
      <rPr>
        <sz val="10"/>
        <rFont val="Arial"/>
      </rPr>
      <t>•7H</t>
    </r>
    <r>
      <rPr>
        <vertAlign val="subscript"/>
        <sz val="10"/>
        <rFont val="Arial"/>
        <family val="2"/>
      </rPr>
      <t>2</t>
    </r>
    <r>
      <rPr>
        <sz val="10"/>
        <rFont val="Arial"/>
      </rPr>
      <t>0</t>
    </r>
  </si>
  <si>
    <r>
      <t>KH</t>
    </r>
    <r>
      <rPr>
        <vertAlign val="subscript"/>
        <sz val="10"/>
        <rFont val="Arial"/>
        <family val="2"/>
      </rPr>
      <t>2</t>
    </r>
    <r>
      <rPr>
        <sz val="10"/>
        <rFont val="Arial"/>
      </rPr>
      <t>PO</t>
    </r>
    <r>
      <rPr>
        <vertAlign val="subscript"/>
        <sz val="10"/>
        <rFont val="Arial"/>
        <family val="2"/>
      </rPr>
      <t>4</t>
    </r>
  </si>
  <si>
    <r>
      <t>H</t>
    </r>
    <r>
      <rPr>
        <vertAlign val="subscript"/>
        <sz val="10"/>
        <rFont val="Arial"/>
        <family val="2"/>
      </rPr>
      <t>3</t>
    </r>
    <r>
      <rPr>
        <sz val="10"/>
        <rFont val="Arial"/>
      </rPr>
      <t>BO</t>
    </r>
    <r>
      <rPr>
        <vertAlign val="subscript"/>
        <sz val="10"/>
        <rFont val="Arial"/>
        <family val="2"/>
      </rPr>
      <t>3</t>
    </r>
  </si>
  <si>
    <r>
      <t>MnCl</t>
    </r>
    <r>
      <rPr>
        <vertAlign val="subscript"/>
        <sz val="10"/>
        <rFont val="Arial"/>
        <family val="2"/>
      </rPr>
      <t>2</t>
    </r>
    <r>
      <rPr>
        <sz val="10"/>
        <rFont val="Arial"/>
      </rPr>
      <t>•4H</t>
    </r>
    <r>
      <rPr>
        <vertAlign val="subscript"/>
        <sz val="10"/>
        <rFont val="Arial"/>
        <family val="2"/>
      </rPr>
      <t>2</t>
    </r>
    <r>
      <rPr>
        <sz val="10"/>
        <rFont val="Arial"/>
      </rPr>
      <t>0</t>
    </r>
  </si>
  <si>
    <r>
      <t>ZnSO</t>
    </r>
    <r>
      <rPr>
        <vertAlign val="subscript"/>
        <sz val="10"/>
        <rFont val="Arial"/>
        <family val="2"/>
      </rPr>
      <t>4</t>
    </r>
    <r>
      <rPr>
        <sz val="10"/>
        <rFont val="Arial"/>
      </rPr>
      <t>•7H</t>
    </r>
    <r>
      <rPr>
        <vertAlign val="subscript"/>
        <sz val="10"/>
        <rFont val="Arial"/>
        <family val="2"/>
      </rPr>
      <t>2</t>
    </r>
    <r>
      <rPr>
        <sz val="10"/>
        <rFont val="Arial"/>
      </rPr>
      <t>0</t>
    </r>
  </si>
  <si>
    <r>
      <t>CuSO</t>
    </r>
    <r>
      <rPr>
        <vertAlign val="subscript"/>
        <sz val="10"/>
        <rFont val="Arial"/>
        <family val="2"/>
      </rPr>
      <t>4</t>
    </r>
    <r>
      <rPr>
        <sz val="10"/>
        <rFont val="Arial"/>
      </rPr>
      <t>•5H</t>
    </r>
    <r>
      <rPr>
        <vertAlign val="subscript"/>
        <sz val="10"/>
        <rFont val="Arial"/>
        <family val="2"/>
      </rPr>
      <t>2</t>
    </r>
    <r>
      <rPr>
        <sz val="10"/>
        <rFont val="Arial"/>
      </rPr>
      <t>0</t>
    </r>
  </si>
  <si>
    <r>
      <t>Na</t>
    </r>
    <r>
      <rPr>
        <vertAlign val="subscript"/>
        <sz val="10"/>
        <rFont val="Arial"/>
        <family val="2"/>
      </rPr>
      <t>2</t>
    </r>
    <r>
      <rPr>
        <sz val="10"/>
        <rFont val="Arial"/>
      </rPr>
      <t>MoO</t>
    </r>
    <r>
      <rPr>
        <vertAlign val="subscript"/>
        <sz val="10"/>
        <rFont val="Arial"/>
        <family val="2"/>
      </rPr>
      <t>3</t>
    </r>
  </si>
  <si>
    <r>
      <t>NaNO</t>
    </r>
    <r>
      <rPr>
        <vertAlign val="subscript"/>
        <sz val="10"/>
        <rFont val="Arial"/>
        <family val="2"/>
      </rPr>
      <t>3</t>
    </r>
  </si>
  <si>
    <t>Basal Nutrient Solution</t>
  </si>
  <si>
    <t>Germination Medium</t>
  </si>
  <si>
    <t>1M Solution</t>
  </si>
  <si>
    <t>7g per 1000ml</t>
  </si>
  <si>
    <t>0.7%  Agar</t>
  </si>
  <si>
    <t>MACRONUTRIENTS</t>
  </si>
  <si>
    <r>
      <t>Soluble up to 15 mM in H</t>
    </r>
    <r>
      <rPr>
        <vertAlign val="subscript"/>
        <sz val="10"/>
        <rFont val="Arial"/>
        <family val="2"/>
      </rPr>
      <t>2</t>
    </r>
    <r>
      <rPr>
        <sz val="10"/>
        <rFont val="Arial"/>
      </rPr>
      <t>0</t>
    </r>
  </si>
  <si>
    <r>
      <t>NH</t>
    </r>
    <r>
      <rPr>
        <vertAlign val="subscript"/>
        <sz val="10"/>
        <rFont val="Arial"/>
        <family val="2"/>
      </rPr>
      <t>4</t>
    </r>
    <r>
      <rPr>
        <sz val="10"/>
        <rFont val="Arial"/>
      </rPr>
      <t>Cl</t>
    </r>
  </si>
  <si>
    <r>
      <t>MgCl</t>
    </r>
    <r>
      <rPr>
        <vertAlign val="subscript"/>
        <sz val="10"/>
        <rFont val="Arial"/>
        <family val="2"/>
      </rPr>
      <t>2</t>
    </r>
  </si>
  <si>
    <r>
      <t>NH</t>
    </r>
    <r>
      <rPr>
        <vertAlign val="subscript"/>
        <sz val="10"/>
        <rFont val="Arial"/>
        <family val="2"/>
      </rPr>
      <t>4</t>
    </r>
  </si>
  <si>
    <r>
      <t>NO</t>
    </r>
    <r>
      <rPr>
        <vertAlign val="subscript"/>
        <sz val="10"/>
        <rFont val="Arial"/>
        <family val="2"/>
      </rPr>
      <t>3</t>
    </r>
  </si>
  <si>
    <r>
      <t>SO</t>
    </r>
    <r>
      <rPr>
        <vertAlign val="subscript"/>
        <sz val="10"/>
        <rFont val="Arial"/>
        <family val="2"/>
      </rPr>
      <t>4</t>
    </r>
  </si>
  <si>
    <r>
      <t>PO</t>
    </r>
    <r>
      <rPr>
        <vertAlign val="subscript"/>
        <sz val="10"/>
        <rFont val="Arial"/>
        <family val="2"/>
      </rPr>
      <t>4</t>
    </r>
  </si>
  <si>
    <t>g to make 1 L stock</t>
  </si>
  <si>
    <r>
      <t>NH</t>
    </r>
    <r>
      <rPr>
        <vertAlign val="subscript"/>
        <sz val="10"/>
        <rFont val="Arial"/>
        <family val="2"/>
      </rPr>
      <t>4</t>
    </r>
    <r>
      <rPr>
        <sz val="10"/>
        <rFont val="Arial"/>
      </rPr>
      <t>H</t>
    </r>
    <r>
      <rPr>
        <vertAlign val="subscript"/>
        <sz val="10"/>
        <rFont val="Arial"/>
        <family val="2"/>
      </rPr>
      <t>2</t>
    </r>
    <r>
      <rPr>
        <sz val="10"/>
        <rFont val="Arial"/>
      </rPr>
      <t>PO</t>
    </r>
    <r>
      <rPr>
        <vertAlign val="subscript"/>
        <sz val="10"/>
        <rFont val="Arial"/>
        <family val="2"/>
      </rPr>
      <t>4</t>
    </r>
  </si>
  <si>
    <t>Activity in BNS</t>
  </si>
  <si>
    <r>
      <t>NaH</t>
    </r>
    <r>
      <rPr>
        <vertAlign val="subscript"/>
        <sz val="10"/>
        <rFont val="Arial"/>
        <family val="2"/>
      </rPr>
      <t>2</t>
    </r>
    <r>
      <rPr>
        <sz val="10"/>
        <rFont val="Arial"/>
      </rPr>
      <t>PO</t>
    </r>
    <r>
      <rPr>
        <vertAlign val="subscript"/>
        <sz val="10"/>
        <rFont val="Arial"/>
        <family val="2"/>
      </rPr>
      <t>4</t>
    </r>
    <r>
      <rPr>
        <sz val="10"/>
        <rFont val="Arial"/>
      </rPr>
      <t>•H</t>
    </r>
    <r>
      <rPr>
        <vertAlign val="subscript"/>
        <sz val="10"/>
        <rFont val="Arial"/>
        <family val="2"/>
      </rPr>
      <t>2</t>
    </r>
    <r>
      <rPr>
        <sz val="10"/>
        <rFont val="Arial"/>
      </rPr>
      <t>0</t>
    </r>
  </si>
  <si>
    <r>
      <t>HNO</t>
    </r>
    <r>
      <rPr>
        <vertAlign val="subscript"/>
        <sz val="10"/>
        <rFont val="Arial"/>
        <family val="2"/>
      </rPr>
      <t>3</t>
    </r>
    <r>
      <rPr>
        <sz val="10"/>
        <rFont val="Arial"/>
      </rPr>
      <t xml:space="preserve"> (70%)</t>
    </r>
  </si>
  <si>
    <t>Use concentrated nitric acid</t>
  </si>
  <si>
    <t>Low Sodium Nutrient Solution</t>
  </si>
  <si>
    <t>High Sodium Nutrient Solution</t>
  </si>
  <si>
    <t>Low Magnesum Nutrient Solution</t>
  </si>
  <si>
    <t>104 pM</t>
  </si>
  <si>
    <t>2.99 uM</t>
  </si>
  <si>
    <t>42.05 uM</t>
  </si>
  <si>
    <t>277 nM</t>
  </si>
  <si>
    <t>27.6 nM</t>
  </si>
  <si>
    <t>114 pM</t>
  </si>
  <si>
    <t>5.65 uM</t>
  </si>
  <si>
    <t>55.8 uM</t>
  </si>
  <si>
    <t>46.2 nM</t>
  </si>
  <si>
    <t>256 nM</t>
  </si>
  <si>
    <r>
      <t>K</t>
    </r>
    <r>
      <rPr>
        <vertAlign val="subscript"/>
        <sz val="10"/>
        <rFont val="Arial"/>
        <family val="2"/>
      </rPr>
      <t>2</t>
    </r>
    <r>
      <rPr>
        <sz val="10"/>
        <rFont val="Arial"/>
      </rPr>
      <t>SO</t>
    </r>
    <r>
      <rPr>
        <vertAlign val="subscript"/>
        <sz val="10"/>
        <rFont val="Arial"/>
        <family val="2"/>
      </rPr>
      <t>4</t>
    </r>
  </si>
  <si>
    <t>1.49 pM</t>
  </si>
  <si>
    <t>High Magnesium Nutrient Solution</t>
  </si>
  <si>
    <t>2.0 pM</t>
  </si>
  <si>
    <r>
      <t>CaSO</t>
    </r>
    <r>
      <rPr>
        <vertAlign val="subscript"/>
        <sz val="10"/>
        <rFont val="Arial"/>
        <family val="2"/>
      </rPr>
      <t>4</t>
    </r>
    <r>
      <rPr>
        <sz val="10"/>
        <rFont val="Arial"/>
      </rPr>
      <t>•2H</t>
    </r>
    <r>
      <rPr>
        <vertAlign val="subscript"/>
        <sz val="10"/>
        <rFont val="Arial"/>
        <family val="2"/>
      </rPr>
      <t>2</t>
    </r>
    <r>
      <rPr>
        <sz val="10"/>
        <rFont val="Arial"/>
      </rPr>
      <t>0</t>
    </r>
  </si>
  <si>
    <r>
      <t>Mg(NO</t>
    </r>
    <r>
      <rPr>
        <vertAlign val="subscript"/>
        <sz val="10"/>
        <rFont val="Arial"/>
        <family val="2"/>
      </rPr>
      <t>3</t>
    </r>
    <r>
      <rPr>
        <sz val="10"/>
        <rFont val="Arial"/>
      </rPr>
      <t>)</t>
    </r>
    <r>
      <rPr>
        <vertAlign val="subscript"/>
        <sz val="10"/>
        <rFont val="Arial"/>
        <family val="2"/>
      </rPr>
      <t>2</t>
    </r>
    <r>
      <rPr>
        <sz val="10"/>
        <rFont val="Arial"/>
      </rPr>
      <t>•6H</t>
    </r>
    <r>
      <rPr>
        <vertAlign val="subscript"/>
        <sz val="10"/>
        <rFont val="Arial"/>
        <family val="2"/>
      </rPr>
      <t>2</t>
    </r>
    <r>
      <rPr>
        <sz val="10"/>
        <rFont val="Arial"/>
      </rPr>
      <t>0</t>
    </r>
  </si>
  <si>
    <r>
      <t xml:space="preserve">Conn </t>
    </r>
    <r>
      <rPr>
        <i/>
        <sz val="10"/>
        <rFont val="Arial"/>
        <family val="2"/>
      </rPr>
      <t>et al.</t>
    </r>
    <r>
      <rPr>
        <sz val="10"/>
        <rFont val="Arial"/>
      </rPr>
      <t xml:space="preserve"> </t>
    </r>
    <r>
      <rPr>
        <i/>
        <sz val="10"/>
        <rFont val="Arial"/>
        <family val="2"/>
      </rPr>
      <t>Plant Methods</t>
    </r>
    <r>
      <rPr>
        <sz val="10"/>
        <rFont val="Arial"/>
      </rPr>
      <t xml:space="preserve"> 2013 </t>
    </r>
    <r>
      <rPr>
        <b/>
        <sz val="10"/>
        <rFont val="Arial"/>
        <family val="2"/>
      </rPr>
      <t>9</t>
    </r>
    <r>
      <rPr>
        <sz val="10"/>
        <rFont val="Arial"/>
      </rPr>
      <t>:4   doi:10.1186/1746-4811-9-4</t>
    </r>
  </si>
  <si>
    <t>NH4NO3</t>
  </si>
  <si>
    <t>KNO3</t>
  </si>
  <si>
    <t>CaCl2</t>
  </si>
  <si>
    <t>Ca(NO3)2¥4H20</t>
  </si>
  <si>
    <t>MgSO4¥7H20</t>
  </si>
  <si>
    <t>KH2PO4</t>
  </si>
  <si>
    <t>H3BO3</t>
  </si>
  <si>
    <t>MnCl2¥4H20</t>
  </si>
  <si>
    <t>ZnSO4¥7H20</t>
  </si>
  <si>
    <t>CuSO4¥5H20</t>
  </si>
  <si>
    <t>Na2MoO3</t>
  </si>
  <si>
    <t>GM</t>
  </si>
  <si>
    <t>BNS</t>
  </si>
  <si>
    <t>Ca(NO3)2•4H20</t>
  </si>
  <si>
    <t>MgSO4•7H20</t>
  </si>
  <si>
    <t>MnCl2•4H20</t>
  </si>
  <si>
    <t>ZnSO4•7H20</t>
  </si>
  <si>
    <t>CuSO4•5H20</t>
  </si>
  <si>
    <t>Component (mg/L)</t>
  </si>
  <si>
    <t>Ammonium nitrate</t>
  </si>
  <si>
    <t>Ammonium phosphate monobasic</t>
  </si>
  <si>
    <t>Boric acid</t>
  </si>
  <si>
    <t>Calcium chloride anhydrous</t>
  </si>
  <si>
    <t>Calcium nitrate</t>
  </si>
  <si>
    <t>Cobalt chloride o 6H2O</t>
  </si>
  <si>
    <t>Cupric sulfate o 5H2O</t>
  </si>
  <si>
    <t>Na2-EDTA</t>
  </si>
  <si>
    <t>Magnesium sulfate</t>
  </si>
  <si>
    <t>Manganese chloride o 4H2O</t>
  </si>
  <si>
    <t>Manganese sulfate o H2O</t>
  </si>
  <si>
    <t>Molybdenum trioxide</t>
  </si>
  <si>
    <t>Molybdic acid (sodium salt) o 2H2O</t>
  </si>
  <si>
    <t>Potassium iodide</t>
  </si>
  <si>
    <t>Potassium nitrate</t>
  </si>
  <si>
    <t>Potassium phosphate monobasic</t>
  </si>
  <si>
    <t>Zinc sulfate o 7H2O</t>
  </si>
  <si>
    <t>Grams per L</t>
  </si>
  <si>
    <t>pH</t>
  </si>
  <si>
    <t>H2395 Hoagland's #2</t>
  </si>
  <si>
    <t>M5524MS  Basal salts</t>
  </si>
  <si>
    <t>formula</t>
  </si>
  <si>
    <r>
      <t>Ca(NO</t>
    </r>
    <r>
      <rPr>
        <vertAlign val="subscript"/>
        <sz val="10"/>
        <rFont val="Arial"/>
        <family val="2"/>
      </rPr>
      <t>3</t>
    </r>
    <r>
      <rPr>
        <sz val="10"/>
        <rFont val="Arial"/>
      </rPr>
      <t>)</t>
    </r>
    <r>
      <rPr>
        <vertAlign val="subscript"/>
        <sz val="10"/>
        <rFont val="Arial"/>
        <family val="2"/>
      </rPr>
      <t>2</t>
    </r>
    <r>
      <rPr>
        <sz val="10"/>
        <rFont val="Arial"/>
      </rPr>
      <t xml:space="preserve"> · 4H</t>
    </r>
    <r>
      <rPr>
        <vertAlign val="subscript"/>
        <sz val="10"/>
        <rFont val="Arial"/>
        <family val="2"/>
      </rPr>
      <t>2</t>
    </r>
    <r>
      <rPr>
        <sz val="10"/>
        <rFont val="Arial"/>
      </rPr>
      <t>O</t>
    </r>
  </si>
  <si>
    <r>
      <t>CoCl</t>
    </r>
    <r>
      <rPr>
        <vertAlign val="subscript"/>
        <sz val="10"/>
        <rFont val="Arial"/>
        <family val="2"/>
      </rPr>
      <t>2</t>
    </r>
    <r>
      <rPr>
        <sz val="10"/>
        <rFont val="Arial"/>
      </rPr>
      <t xml:space="preserve"> · 6H</t>
    </r>
    <r>
      <rPr>
        <vertAlign val="subscript"/>
        <sz val="10"/>
        <rFont val="Arial"/>
        <family val="2"/>
      </rPr>
      <t>2</t>
    </r>
    <r>
      <rPr>
        <sz val="10"/>
        <rFont val="Arial"/>
      </rPr>
      <t>O</t>
    </r>
  </si>
  <si>
    <t>CuSO4.5H20</t>
  </si>
  <si>
    <r>
      <t>Fe</t>
    </r>
    <r>
      <rPr>
        <vertAlign val="subscript"/>
        <sz val="10"/>
        <rFont val="Arial"/>
        <family val="2"/>
      </rPr>
      <t>2</t>
    </r>
    <r>
      <rPr>
        <sz val="10"/>
        <rFont val="Arial"/>
      </rPr>
      <t>(C</t>
    </r>
    <r>
      <rPr>
        <vertAlign val="subscript"/>
        <sz val="10"/>
        <rFont val="Arial"/>
        <family val="2"/>
      </rPr>
      <t>4</t>
    </r>
    <r>
      <rPr>
        <sz val="10"/>
        <rFont val="Arial"/>
      </rPr>
      <t>H</t>
    </r>
    <r>
      <rPr>
        <vertAlign val="subscript"/>
        <sz val="10"/>
        <rFont val="Arial"/>
        <family val="2"/>
      </rPr>
      <t>4</t>
    </r>
    <r>
      <rPr>
        <sz val="10"/>
        <rFont val="Arial"/>
      </rPr>
      <t>O</t>
    </r>
    <r>
      <rPr>
        <vertAlign val="subscript"/>
        <sz val="10"/>
        <rFont val="Arial"/>
        <family val="2"/>
      </rPr>
      <t>6</t>
    </r>
    <r>
      <rPr>
        <sz val="10"/>
        <rFont val="Arial"/>
      </rPr>
      <t>)</t>
    </r>
    <r>
      <rPr>
        <vertAlign val="subscript"/>
        <sz val="10"/>
        <rFont val="Arial"/>
        <family val="2"/>
      </rPr>
      <t>3</t>
    </r>
  </si>
  <si>
    <r>
      <t>C</t>
    </r>
    <r>
      <rPr>
        <vertAlign val="subscript"/>
        <sz val="10"/>
        <rFont val="Arial"/>
        <family val="2"/>
      </rPr>
      <t>10</t>
    </r>
    <r>
      <rPr>
        <sz val="10"/>
        <rFont val="Arial"/>
      </rPr>
      <t>H</t>
    </r>
    <r>
      <rPr>
        <vertAlign val="subscript"/>
        <sz val="10"/>
        <rFont val="Arial"/>
        <family val="2"/>
      </rPr>
      <t>14</t>
    </r>
    <r>
      <rPr>
        <sz val="10"/>
        <rFont val="Arial"/>
      </rPr>
      <t>N</t>
    </r>
    <r>
      <rPr>
        <vertAlign val="subscript"/>
        <sz val="10"/>
        <rFont val="Arial"/>
        <family val="2"/>
      </rPr>
      <t>2</t>
    </r>
    <r>
      <rPr>
        <sz val="10"/>
        <rFont val="Arial"/>
      </rPr>
      <t>Na</t>
    </r>
    <r>
      <rPr>
        <vertAlign val="subscript"/>
        <sz val="10"/>
        <rFont val="Arial"/>
        <family val="2"/>
      </rPr>
      <t>2</t>
    </r>
    <r>
      <rPr>
        <sz val="10"/>
        <rFont val="Arial"/>
      </rPr>
      <t>O</t>
    </r>
    <r>
      <rPr>
        <vertAlign val="subscript"/>
        <sz val="10"/>
        <rFont val="Arial"/>
        <family val="2"/>
      </rPr>
      <t>8</t>
    </r>
    <r>
      <rPr>
        <sz val="10"/>
        <rFont val="Arial"/>
      </rPr>
      <t xml:space="preserve"> · 2H</t>
    </r>
    <r>
      <rPr>
        <vertAlign val="subscript"/>
        <sz val="10"/>
        <rFont val="Arial"/>
        <family val="2"/>
      </rPr>
      <t>2</t>
    </r>
    <r>
      <rPr>
        <sz val="10"/>
        <rFont val="Arial"/>
      </rPr>
      <t>O</t>
    </r>
  </si>
  <si>
    <r>
      <t>FeSO</t>
    </r>
    <r>
      <rPr>
        <vertAlign val="subscript"/>
        <sz val="10"/>
        <rFont val="Arial"/>
        <family val="2"/>
      </rPr>
      <t>4</t>
    </r>
    <r>
      <rPr>
        <sz val="10"/>
        <rFont val="Arial"/>
      </rPr>
      <t xml:space="preserve"> · 7H</t>
    </r>
    <r>
      <rPr>
        <vertAlign val="subscript"/>
        <sz val="10"/>
        <rFont val="Arial"/>
        <family val="2"/>
      </rPr>
      <t>2</t>
    </r>
    <r>
      <rPr>
        <sz val="10"/>
        <rFont val="Arial"/>
      </rPr>
      <t>O</t>
    </r>
  </si>
  <si>
    <t>Ferrous sulfate o 7H2O (Fe II)</t>
  </si>
  <si>
    <t>Ferric tartrate o 2H2O (Fe III)</t>
  </si>
  <si>
    <r>
      <t>MgSO</t>
    </r>
    <r>
      <rPr>
        <vertAlign val="subscript"/>
        <sz val="10"/>
        <rFont val="Arial"/>
        <family val="2"/>
      </rPr>
      <t>4</t>
    </r>
  </si>
  <si>
    <r>
      <t>MnCl</t>
    </r>
    <r>
      <rPr>
        <vertAlign val="subscript"/>
        <sz val="10"/>
        <rFont val="Arial"/>
        <family val="2"/>
      </rPr>
      <t>2</t>
    </r>
    <r>
      <rPr>
        <sz val="10"/>
        <rFont val="Arial"/>
      </rPr>
      <t xml:space="preserve"> · 4H</t>
    </r>
    <r>
      <rPr>
        <vertAlign val="subscript"/>
        <sz val="10"/>
        <rFont val="Arial"/>
        <family val="2"/>
      </rPr>
      <t>2</t>
    </r>
    <r>
      <rPr>
        <sz val="10"/>
        <rFont val="Arial"/>
      </rPr>
      <t>O</t>
    </r>
  </si>
  <si>
    <r>
      <t>MnSO</t>
    </r>
    <r>
      <rPr>
        <vertAlign val="subscript"/>
        <sz val="10"/>
        <rFont val="Arial"/>
        <family val="2"/>
      </rPr>
      <t>4</t>
    </r>
    <r>
      <rPr>
        <sz val="10"/>
        <rFont val="Arial"/>
      </rPr>
      <t xml:space="preserve"> · H</t>
    </r>
    <r>
      <rPr>
        <vertAlign val="subscript"/>
        <sz val="10"/>
        <rFont val="Arial"/>
        <family val="2"/>
      </rPr>
      <t>2</t>
    </r>
    <r>
      <rPr>
        <sz val="10"/>
        <rFont val="Arial"/>
      </rPr>
      <t>O</t>
    </r>
  </si>
  <si>
    <r>
      <t>MoO</t>
    </r>
    <r>
      <rPr>
        <vertAlign val="subscript"/>
        <sz val="10"/>
        <rFont val="Arial"/>
        <family val="2"/>
      </rPr>
      <t>3</t>
    </r>
  </si>
  <si>
    <r>
      <t>Na</t>
    </r>
    <r>
      <rPr>
        <vertAlign val="subscript"/>
        <sz val="10"/>
        <rFont val="Arial"/>
        <family val="2"/>
      </rPr>
      <t>2</t>
    </r>
    <r>
      <rPr>
        <sz val="10"/>
        <rFont val="Arial"/>
      </rPr>
      <t>MoO</t>
    </r>
    <r>
      <rPr>
        <vertAlign val="subscript"/>
        <sz val="10"/>
        <rFont val="Arial"/>
        <family val="2"/>
      </rPr>
      <t>4</t>
    </r>
    <r>
      <rPr>
        <sz val="10"/>
        <rFont val="Arial"/>
      </rPr>
      <t xml:space="preserve"> · 2H</t>
    </r>
    <r>
      <rPr>
        <vertAlign val="subscript"/>
        <sz val="10"/>
        <rFont val="Arial"/>
        <family val="2"/>
      </rPr>
      <t>2</t>
    </r>
    <r>
      <rPr>
        <sz val="10"/>
        <rFont val="Arial"/>
      </rPr>
      <t>O</t>
    </r>
  </si>
  <si>
    <t>KI</t>
  </si>
  <si>
    <r>
      <t>ZnSO</t>
    </r>
    <r>
      <rPr>
        <vertAlign val="subscript"/>
        <sz val="10"/>
        <rFont val="Arial"/>
        <family val="2"/>
      </rPr>
      <t>4</t>
    </r>
    <r>
      <rPr>
        <sz val="10"/>
        <rFont val="Arial"/>
      </rPr>
      <t xml:space="preserve"> · 7H</t>
    </r>
    <r>
      <rPr>
        <vertAlign val="subscript"/>
        <sz val="10"/>
        <rFont val="Arial"/>
        <family val="2"/>
      </rPr>
      <t>2</t>
    </r>
    <r>
      <rPr>
        <sz val="10"/>
        <rFont val="Arial"/>
      </rPr>
      <t>O</t>
    </r>
  </si>
  <si>
    <t>H mM</t>
  </si>
  <si>
    <t>MS mM</t>
  </si>
  <si>
    <t>NH4</t>
  </si>
  <si>
    <t>PO4</t>
  </si>
  <si>
    <t>NO3</t>
  </si>
  <si>
    <t>B</t>
  </si>
  <si>
    <t>Co</t>
  </si>
  <si>
    <t>SO4</t>
  </si>
  <si>
    <t>I</t>
  </si>
  <si>
    <t>Hoagland:</t>
  </si>
  <si>
    <t xml:space="preserve">totals: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</si>
</sst>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sz val="24"/>
      <name val="Arial"/>
      <family val="2"/>
    </font>
    <font>
      <sz val="8"/>
      <name val="Arial"/>
    </font>
    <font>
      <vertAlign val="subscript"/>
      <sz val="10"/>
      <name val="Arial"/>
      <family val="2"/>
    </font>
    <font>
      <u/>
      <sz val="10"/>
      <color theme="10"/>
      <name val="Arial"/>
    </font>
    <font>
      <u/>
      <sz val="10"/>
      <color theme="11"/>
      <name val="Arial"/>
    </font>
  </fonts>
  <fills count="16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33CC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 tint="-0.249977111117893"/>
        <bgColor indexed="64"/>
      </patternFill>
    </fill>
  </fills>
  <borders count="34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</borders>
  <cellStyleXfs count="53">
    <xf numFmtId="0" fontId="0" fillId="0" borderId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331">
    <xf numFmtId="0" fontId="0" fillId="0" borderId="0" xfId="0"/>
    <xf numFmtId="0" fontId="3" fillId="0" borderId="0" xfId="0" applyFont="1"/>
    <xf numFmtId="0" fontId="0" fillId="2" borderId="0" xfId="0" applyFill="1" applyBorder="1"/>
    <xf numFmtId="0" fontId="0" fillId="2" borderId="4" xfId="0" applyFill="1" applyBorder="1"/>
    <xf numFmtId="0" fontId="0" fillId="2" borderId="6" xfId="0" applyFill="1" applyBorder="1"/>
    <xf numFmtId="0" fontId="0" fillId="2" borderId="5" xfId="0" applyFill="1" applyBorder="1"/>
    <xf numFmtId="0" fontId="0" fillId="2" borderId="7" xfId="0" applyFill="1" applyBorder="1"/>
    <xf numFmtId="0" fontId="0" fillId="2" borderId="8" xfId="0" applyFill="1" applyBorder="1"/>
    <xf numFmtId="0" fontId="0" fillId="0" borderId="1" xfId="0" applyFill="1" applyBorder="1"/>
    <xf numFmtId="0" fontId="0" fillId="0" borderId="0" xfId="0" applyFill="1" applyBorder="1"/>
    <xf numFmtId="0" fontId="1" fillId="0" borderId="0" xfId="0" applyFont="1"/>
    <xf numFmtId="0" fontId="0" fillId="0" borderId="0" xfId="0" applyBorder="1"/>
    <xf numFmtId="0" fontId="2" fillId="3" borderId="2" xfId="0" applyFont="1" applyFill="1" applyBorder="1"/>
    <xf numFmtId="0" fontId="2" fillId="3" borderId="0" xfId="0" applyFont="1" applyFill="1" applyBorder="1"/>
    <xf numFmtId="0" fontId="2" fillId="3" borderId="4" xfId="0" applyFont="1" applyFill="1" applyBorder="1"/>
    <xf numFmtId="0" fontId="2" fillId="3" borderId="6" xfId="0" applyFont="1" applyFill="1" applyBorder="1"/>
    <xf numFmtId="0" fontId="2" fillId="3" borderId="5" xfId="0" applyFont="1" applyFill="1" applyBorder="1"/>
    <xf numFmtId="0" fontId="2" fillId="3" borderId="7" xfId="0" applyFont="1" applyFill="1" applyBorder="1"/>
    <xf numFmtId="0" fontId="2" fillId="3" borderId="8" xfId="0" applyFont="1" applyFill="1" applyBorder="1"/>
    <xf numFmtId="0" fontId="2" fillId="0" borderId="0" xfId="0" applyFont="1" applyFill="1"/>
    <xf numFmtId="0" fontId="0" fillId="0" borderId="0" xfId="0" applyFill="1"/>
    <xf numFmtId="0" fontId="3" fillId="0" borderId="0" xfId="0" applyFont="1" applyFill="1"/>
    <xf numFmtId="0" fontId="0" fillId="0" borderId="3" xfId="0" applyBorder="1"/>
    <xf numFmtId="0" fontId="0" fillId="4" borderId="2" xfId="0" applyFill="1" applyBorder="1"/>
    <xf numFmtId="0" fontId="0" fillId="4" borderId="0" xfId="0" applyFill="1" applyBorder="1"/>
    <xf numFmtId="0" fontId="0" fillId="4" borderId="4" xfId="0" applyFill="1" applyBorder="1"/>
    <xf numFmtId="0" fontId="2" fillId="4" borderId="4" xfId="0" applyFont="1" applyFill="1" applyBorder="1"/>
    <xf numFmtId="0" fontId="0" fillId="4" borderId="6" xfId="0" applyFill="1" applyBorder="1"/>
    <xf numFmtId="0" fontId="0" fillId="4" borderId="5" xfId="0" applyFill="1" applyBorder="1"/>
    <xf numFmtId="0" fontId="0" fillId="4" borderId="12" xfId="0" applyFill="1" applyBorder="1"/>
    <xf numFmtId="0" fontId="0" fillId="4" borderId="13" xfId="0" applyFill="1" applyBorder="1"/>
    <xf numFmtId="0" fontId="0" fillId="4" borderId="10" xfId="0" applyFill="1" applyBorder="1"/>
    <xf numFmtId="0" fontId="0" fillId="4" borderId="14" xfId="0" applyFill="1" applyBorder="1"/>
    <xf numFmtId="0" fontId="0" fillId="4" borderId="8" xfId="0" applyFill="1" applyBorder="1"/>
    <xf numFmtId="0" fontId="2" fillId="4" borderId="8" xfId="0" applyFont="1" applyFill="1" applyBorder="1"/>
    <xf numFmtId="0" fontId="0" fillId="4" borderId="15" xfId="0" applyFill="1" applyBorder="1"/>
    <xf numFmtId="0" fontId="0" fillId="4" borderId="0" xfId="0" applyFill="1"/>
    <xf numFmtId="0" fontId="2" fillId="4" borderId="0" xfId="0" applyFont="1" applyFill="1" applyBorder="1"/>
    <xf numFmtId="0" fontId="1" fillId="4" borderId="16" xfId="0" applyFont="1" applyFill="1" applyBorder="1"/>
    <xf numFmtId="0" fontId="1" fillId="4" borderId="17" xfId="0" applyFont="1" applyFill="1" applyBorder="1"/>
    <xf numFmtId="0" fontId="2" fillId="4" borderId="2" xfId="0" applyFont="1" applyFill="1" applyBorder="1"/>
    <xf numFmtId="0" fontId="0" fillId="4" borderId="7" xfId="0" applyFill="1" applyBorder="1"/>
    <xf numFmtId="0" fontId="1" fillId="4" borderId="0" xfId="0" applyFont="1" applyFill="1" applyBorder="1"/>
    <xf numFmtId="0" fontId="0" fillId="4" borderId="4" xfId="0" applyFill="1" applyBorder="1" applyAlignment="1">
      <alignment horizontal="right"/>
    </xf>
    <xf numFmtId="0" fontId="0" fillId="5" borderId="0" xfId="0" applyFill="1" applyBorder="1"/>
    <xf numFmtId="0" fontId="1" fillId="5" borderId="16" xfId="0" applyFont="1" applyFill="1" applyBorder="1"/>
    <xf numFmtId="0" fontId="0" fillId="5" borderId="5" xfId="0" applyFill="1" applyBorder="1"/>
    <xf numFmtId="0" fontId="0" fillId="5" borderId="4" xfId="0" applyFill="1" applyBorder="1"/>
    <xf numFmtId="0" fontId="2" fillId="5" borderId="4" xfId="0" applyFont="1" applyFill="1" applyBorder="1"/>
    <xf numFmtId="0" fontId="0" fillId="5" borderId="6" xfId="0" applyFill="1" applyBorder="1"/>
    <xf numFmtId="0" fontId="0" fillId="5" borderId="8" xfId="0" applyFill="1" applyBorder="1"/>
    <xf numFmtId="0" fontId="2" fillId="5" borderId="8" xfId="0" applyFont="1" applyFill="1" applyBorder="1"/>
    <xf numFmtId="0" fontId="0" fillId="5" borderId="15" xfId="0" applyFill="1" applyBorder="1"/>
    <xf numFmtId="0" fontId="2" fillId="5" borderId="0" xfId="0" applyFont="1" applyFill="1" applyBorder="1"/>
    <xf numFmtId="0" fontId="1" fillId="5" borderId="17" xfId="0" applyFont="1" applyFill="1" applyBorder="1"/>
    <xf numFmtId="0" fontId="2" fillId="5" borderId="2" xfId="0" applyFont="1" applyFill="1" applyBorder="1"/>
    <xf numFmtId="0" fontId="0" fillId="5" borderId="4" xfId="0" applyFill="1" applyBorder="1" applyAlignment="1">
      <alignment horizontal="right"/>
    </xf>
    <xf numFmtId="0" fontId="2" fillId="2" borderId="4" xfId="0" applyFont="1" applyFill="1" applyBorder="1"/>
    <xf numFmtId="0" fontId="2" fillId="2" borderId="0" xfId="0" applyFont="1" applyFill="1" applyBorder="1"/>
    <xf numFmtId="0" fontId="1" fillId="2" borderId="0" xfId="0" applyFont="1" applyFill="1" applyBorder="1"/>
    <xf numFmtId="0" fontId="1" fillId="3" borderId="0" xfId="0" applyFont="1" applyFill="1" applyBorder="1"/>
    <xf numFmtId="0" fontId="1" fillId="2" borderId="16" xfId="0" applyFont="1" applyFill="1" applyBorder="1"/>
    <xf numFmtId="0" fontId="1" fillId="2" borderId="17" xfId="0" applyFont="1" applyFill="1" applyBorder="1"/>
    <xf numFmtId="0" fontId="2" fillId="2" borderId="2" xfId="0" applyFont="1" applyFill="1" applyBorder="1"/>
    <xf numFmtId="0" fontId="0" fillId="2" borderId="15" xfId="0" applyFill="1" applyBorder="1"/>
    <xf numFmtId="0" fontId="1" fillId="3" borderId="16" xfId="0" applyFont="1" applyFill="1" applyBorder="1"/>
    <xf numFmtId="0" fontId="1" fillId="3" borderId="17" xfId="0" applyFont="1" applyFill="1" applyBorder="1"/>
    <xf numFmtId="0" fontId="2" fillId="3" borderId="15" xfId="0" applyFont="1" applyFill="1" applyBorder="1"/>
    <xf numFmtId="11" fontId="0" fillId="0" borderId="0" xfId="0" applyNumberFormat="1"/>
    <xf numFmtId="0" fontId="0" fillId="6" borderId="0" xfId="0" applyFill="1"/>
    <xf numFmtId="0" fontId="2" fillId="0" borderId="0" xfId="0" applyFont="1" applyFill="1" applyBorder="1"/>
    <xf numFmtId="0" fontId="3" fillId="0" borderId="0" xfId="0" applyFont="1" applyFill="1" applyBorder="1"/>
    <xf numFmtId="0" fontId="0" fillId="0" borderId="0" xfId="0" applyFill="1" applyBorder="1" applyAlignment="1">
      <alignment horizontal="right"/>
    </xf>
    <xf numFmtId="0" fontId="2" fillId="5" borderId="5" xfId="0" applyFont="1" applyFill="1" applyBorder="1"/>
    <xf numFmtId="0" fontId="2" fillId="5" borderId="7" xfId="0" applyFont="1" applyFill="1" applyBorder="1"/>
    <xf numFmtId="0" fontId="2" fillId="4" borderId="5" xfId="0" applyFont="1" applyFill="1" applyBorder="1"/>
    <xf numFmtId="0" fontId="0" fillId="5" borderId="22" xfId="0" applyFill="1" applyBorder="1"/>
    <xf numFmtId="0" fontId="4" fillId="5" borderId="0" xfId="0" applyFont="1" applyFill="1" applyBorder="1"/>
    <xf numFmtId="0" fontId="4" fillId="4" borderId="0" xfId="0" applyFont="1" applyFill="1" applyBorder="1"/>
    <xf numFmtId="0" fontId="2" fillId="4" borderId="4" xfId="0" applyFont="1" applyFill="1" applyBorder="1" applyAlignment="1">
      <alignment horizontal="center"/>
    </xf>
    <xf numFmtId="0" fontId="1" fillId="0" borderId="0" xfId="0" applyFont="1" applyBorder="1"/>
    <xf numFmtId="0" fontId="4" fillId="2" borderId="0" xfId="0" applyFont="1" applyFill="1" applyBorder="1"/>
    <xf numFmtId="0" fontId="2" fillId="4" borderId="12" xfId="0" applyFont="1" applyFill="1" applyBorder="1"/>
    <xf numFmtId="0" fontId="0" fillId="8" borderId="5" xfId="0" applyFill="1" applyBorder="1"/>
    <xf numFmtId="0" fontId="2" fillId="8" borderId="5" xfId="0" applyFont="1" applyFill="1" applyBorder="1"/>
    <xf numFmtId="0" fontId="0" fillId="8" borderId="7" xfId="0" applyFill="1" applyBorder="1"/>
    <xf numFmtId="0" fontId="1" fillId="9" borderId="0" xfId="0" applyFont="1" applyFill="1" applyBorder="1"/>
    <xf numFmtId="0" fontId="2" fillId="9" borderId="0" xfId="0" applyFont="1" applyFill="1" applyBorder="1"/>
    <xf numFmtId="0" fontId="0" fillId="9" borderId="0" xfId="0" applyFill="1" applyBorder="1"/>
    <xf numFmtId="0" fontId="0" fillId="9" borderId="5" xfId="0" applyFill="1" applyBorder="1"/>
    <xf numFmtId="0" fontId="0" fillId="9" borderId="4" xfId="0" applyFill="1" applyBorder="1"/>
    <xf numFmtId="0" fontId="0" fillId="9" borderId="7" xfId="0" applyFill="1" applyBorder="1"/>
    <xf numFmtId="0" fontId="0" fillId="9" borderId="8" xfId="0" applyFill="1" applyBorder="1"/>
    <xf numFmtId="0" fontId="2" fillId="9" borderId="5" xfId="0" applyFont="1" applyFill="1" applyBorder="1"/>
    <xf numFmtId="0" fontId="4" fillId="3" borderId="0" xfId="0" applyFont="1" applyFill="1" applyBorder="1"/>
    <xf numFmtId="0" fontId="1" fillId="2" borderId="24" xfId="0" applyFont="1" applyFill="1" applyBorder="1"/>
    <xf numFmtId="0" fontId="1" fillId="2" borderId="22" xfId="0" applyFont="1" applyFill="1" applyBorder="1"/>
    <xf numFmtId="0" fontId="1" fillId="2" borderId="25" xfId="0" applyFont="1" applyFill="1" applyBorder="1"/>
    <xf numFmtId="0" fontId="2" fillId="2" borderId="6" xfId="0" applyFont="1" applyFill="1" applyBorder="1"/>
    <xf numFmtId="0" fontId="2" fillId="2" borderId="15" xfId="0" applyFont="1" applyFill="1" applyBorder="1"/>
    <xf numFmtId="0" fontId="1" fillId="3" borderId="24" xfId="0" applyFont="1" applyFill="1" applyBorder="1"/>
    <xf numFmtId="0" fontId="1" fillId="3" borderId="22" xfId="0" applyFont="1" applyFill="1" applyBorder="1"/>
    <xf numFmtId="0" fontId="1" fillId="3" borderId="25" xfId="0" applyFont="1" applyFill="1" applyBorder="1"/>
    <xf numFmtId="0" fontId="0" fillId="9" borderId="6" xfId="0" applyFill="1" applyBorder="1"/>
    <xf numFmtId="0" fontId="0" fillId="9" borderId="6" xfId="0" applyFill="1" applyBorder="1" applyAlignment="1">
      <alignment horizontal="right"/>
    </xf>
    <xf numFmtId="0" fontId="0" fillId="9" borderId="15" xfId="0" applyFill="1" applyBorder="1"/>
    <xf numFmtId="0" fontId="0" fillId="2" borderId="22" xfId="0" applyFill="1" applyBorder="1"/>
    <xf numFmtId="0" fontId="0" fillId="2" borderId="25" xfId="0" applyFill="1" applyBorder="1"/>
    <xf numFmtId="0" fontId="0" fillId="2" borderId="6" xfId="0" applyFill="1" applyBorder="1" applyAlignment="1">
      <alignment horizontal="right"/>
    </xf>
    <xf numFmtId="0" fontId="1" fillId="2" borderId="18" xfId="0" applyFont="1" applyFill="1" applyBorder="1"/>
    <xf numFmtId="0" fontId="1" fillId="3" borderId="18" xfId="0" applyFont="1" applyFill="1" applyBorder="1"/>
    <xf numFmtId="0" fontId="1" fillId="2" borderId="28" xfId="0" applyFont="1" applyFill="1" applyBorder="1"/>
    <xf numFmtId="0" fontId="0" fillId="2" borderId="29" xfId="0" applyFill="1" applyBorder="1"/>
    <xf numFmtId="0" fontId="1" fillId="2" borderId="30" xfId="0" applyFont="1" applyFill="1" applyBorder="1"/>
    <xf numFmtId="0" fontId="1" fillId="3" borderId="0" xfId="0" applyFont="1" applyFill="1" applyBorder="1" applyAlignment="1"/>
    <xf numFmtId="0" fontId="0" fillId="9" borderId="0" xfId="0" applyFill="1" applyBorder="1" applyAlignment="1"/>
    <xf numFmtId="0" fontId="1" fillId="9" borderId="30" xfId="0" applyFont="1" applyFill="1" applyBorder="1"/>
    <xf numFmtId="0" fontId="0" fillId="9" borderId="29" xfId="0" applyFill="1" applyBorder="1"/>
    <xf numFmtId="0" fontId="0" fillId="5" borderId="25" xfId="0" applyFill="1" applyBorder="1"/>
    <xf numFmtId="0" fontId="0" fillId="7" borderId="6" xfId="0" applyFill="1" applyBorder="1"/>
    <xf numFmtId="0" fontId="0" fillId="7" borderId="6" xfId="0" applyFill="1" applyBorder="1" applyAlignment="1">
      <alignment horizontal="right"/>
    </xf>
    <xf numFmtId="0" fontId="0" fillId="7" borderId="15" xfId="0" applyFill="1" applyBorder="1"/>
    <xf numFmtId="0" fontId="1" fillId="5" borderId="0" xfId="0" applyFont="1" applyFill="1" applyBorder="1"/>
    <xf numFmtId="0" fontId="1" fillId="5" borderId="28" xfId="0" applyFont="1" applyFill="1" applyBorder="1"/>
    <xf numFmtId="0" fontId="0" fillId="5" borderId="29" xfId="0" applyFill="1" applyBorder="1"/>
    <xf numFmtId="0" fontId="1" fillId="4" borderId="28" xfId="0" applyFont="1" applyFill="1" applyBorder="1"/>
    <xf numFmtId="0" fontId="0" fillId="4" borderId="29" xfId="0" applyFill="1" applyBorder="1"/>
    <xf numFmtId="0" fontId="1" fillId="7" borderId="18" xfId="0" applyFont="1" applyFill="1" applyBorder="1"/>
    <xf numFmtId="0" fontId="1" fillId="4" borderId="18" xfId="0" applyFont="1" applyFill="1" applyBorder="1"/>
    <xf numFmtId="0" fontId="1" fillId="4" borderId="23" xfId="0" applyFont="1" applyFill="1" applyBorder="1"/>
    <xf numFmtId="0" fontId="1" fillId="5" borderId="23" xfId="0" applyFont="1" applyFill="1" applyBorder="1"/>
    <xf numFmtId="0" fontId="1" fillId="4" borderId="24" xfId="0" applyFont="1" applyFill="1" applyBorder="1"/>
    <xf numFmtId="0" fontId="1" fillId="4" borderId="22" xfId="0" applyFont="1" applyFill="1" applyBorder="1"/>
    <xf numFmtId="0" fontId="1" fillId="4" borderId="21" xfId="0" applyFont="1" applyFill="1" applyBorder="1"/>
    <xf numFmtId="0" fontId="0" fillId="4" borderId="25" xfId="0" applyFill="1" applyBorder="1"/>
    <xf numFmtId="0" fontId="0" fillId="4" borderId="6" xfId="0" applyFill="1" applyBorder="1" applyAlignment="1">
      <alignment horizontal="center"/>
    </xf>
    <xf numFmtId="0" fontId="1" fillId="4" borderId="25" xfId="0" applyFont="1" applyFill="1" applyBorder="1"/>
    <xf numFmtId="0" fontId="2" fillId="4" borderId="6" xfId="0" applyFont="1" applyFill="1" applyBorder="1"/>
    <xf numFmtId="0" fontId="2" fillId="4" borderId="15" xfId="0" applyFont="1" applyFill="1" applyBorder="1"/>
    <xf numFmtId="0" fontId="1" fillId="5" borderId="24" xfId="0" applyFont="1" applyFill="1" applyBorder="1"/>
    <xf numFmtId="0" fontId="1" fillId="5" borderId="22" xfId="0" applyFont="1" applyFill="1" applyBorder="1"/>
    <xf numFmtId="0" fontId="1" fillId="5" borderId="25" xfId="0" applyFont="1" applyFill="1" applyBorder="1"/>
    <xf numFmtId="0" fontId="1" fillId="5" borderId="18" xfId="0" applyFont="1" applyFill="1" applyBorder="1"/>
    <xf numFmtId="0" fontId="2" fillId="5" borderId="6" xfId="0" applyFont="1" applyFill="1" applyBorder="1"/>
    <xf numFmtId="0" fontId="2" fillId="5" borderId="15" xfId="0" applyFont="1" applyFill="1" applyBorder="1"/>
    <xf numFmtId="0" fontId="1" fillId="9" borderId="16" xfId="0" applyFont="1" applyFill="1" applyBorder="1"/>
    <xf numFmtId="0" fontId="1" fillId="9" borderId="17" xfId="0" applyFont="1" applyFill="1" applyBorder="1"/>
    <xf numFmtId="0" fontId="1" fillId="9" borderId="18" xfId="0" applyFont="1" applyFill="1" applyBorder="1"/>
    <xf numFmtId="0" fontId="1" fillId="9" borderId="23" xfId="0" applyFont="1" applyFill="1" applyBorder="1"/>
    <xf numFmtId="0" fontId="1" fillId="2" borderId="23" xfId="0" applyFont="1" applyFill="1" applyBorder="1"/>
    <xf numFmtId="0" fontId="0" fillId="2" borderId="11" xfId="0" applyFill="1" applyBorder="1"/>
    <xf numFmtId="0" fontId="1" fillId="2" borderId="32" xfId="0" applyFont="1" applyFill="1" applyBorder="1"/>
    <xf numFmtId="0" fontId="0" fillId="7" borderId="5" xfId="0" applyFill="1" applyBorder="1"/>
    <xf numFmtId="0" fontId="2" fillId="7" borderId="5" xfId="0" applyFont="1" applyFill="1" applyBorder="1"/>
    <xf numFmtId="0" fontId="0" fillId="7" borderId="7" xfId="0" applyFill="1" applyBorder="1"/>
    <xf numFmtId="0" fontId="4" fillId="11" borderId="0" xfId="0" applyFont="1" applyFill="1" applyBorder="1"/>
    <xf numFmtId="0" fontId="0" fillId="11" borderId="0" xfId="0" applyFill="1" applyBorder="1"/>
    <xf numFmtId="0" fontId="1" fillId="11" borderId="16" xfId="0" applyFont="1" applyFill="1" applyBorder="1"/>
    <xf numFmtId="0" fontId="1" fillId="11" borderId="17" xfId="0" applyFont="1" applyFill="1" applyBorder="1"/>
    <xf numFmtId="0" fontId="1" fillId="11" borderId="18" xfId="0" applyFont="1" applyFill="1" applyBorder="1"/>
    <xf numFmtId="0" fontId="1" fillId="11" borderId="24" xfId="0" applyFont="1" applyFill="1" applyBorder="1"/>
    <xf numFmtId="0" fontId="0" fillId="11" borderId="5" xfId="0" applyFill="1" applyBorder="1"/>
    <xf numFmtId="0" fontId="0" fillId="11" borderId="4" xfId="0" applyFill="1" applyBorder="1"/>
    <xf numFmtId="0" fontId="0" fillId="11" borderId="6" xfId="0" applyFill="1" applyBorder="1"/>
    <xf numFmtId="0" fontId="0" fillId="11" borderId="22" xfId="0" applyFill="1" applyBorder="1"/>
    <xf numFmtId="0" fontId="2" fillId="11" borderId="4" xfId="0" applyFont="1" applyFill="1" applyBorder="1"/>
    <xf numFmtId="0" fontId="2" fillId="11" borderId="5" xfId="0" applyFont="1" applyFill="1" applyBorder="1"/>
    <xf numFmtId="0" fontId="0" fillId="11" borderId="7" xfId="0" applyFill="1" applyBorder="1"/>
    <xf numFmtId="0" fontId="0" fillId="11" borderId="8" xfId="0" applyFill="1" applyBorder="1"/>
    <xf numFmtId="0" fontId="0" fillId="11" borderId="15" xfId="0" applyFill="1" applyBorder="1"/>
    <xf numFmtId="0" fontId="2" fillId="11" borderId="6" xfId="0" applyFont="1" applyFill="1" applyBorder="1"/>
    <xf numFmtId="0" fontId="2" fillId="11" borderId="22" xfId="0" applyFont="1" applyFill="1" applyBorder="1"/>
    <xf numFmtId="0" fontId="0" fillId="11" borderId="25" xfId="0" applyFill="1" applyBorder="1"/>
    <xf numFmtId="0" fontId="1" fillId="11" borderId="28" xfId="0" applyFont="1" applyFill="1" applyBorder="1"/>
    <xf numFmtId="0" fontId="0" fillId="11" borderId="29" xfId="0" applyFill="1" applyBorder="1"/>
    <xf numFmtId="0" fontId="1" fillId="11" borderId="0" xfId="0" applyFont="1" applyFill="1" applyBorder="1"/>
    <xf numFmtId="0" fontId="0" fillId="11" borderId="0" xfId="0" applyFont="1" applyFill="1" applyBorder="1"/>
    <xf numFmtId="0" fontId="2" fillId="11" borderId="0" xfId="0" applyFont="1" applyFill="1" applyBorder="1"/>
    <xf numFmtId="0" fontId="0" fillId="11" borderId="4" xfId="0" applyFill="1" applyBorder="1" applyAlignment="1">
      <alignment horizontal="right"/>
    </xf>
    <xf numFmtId="0" fontId="4" fillId="12" borderId="0" xfId="0" applyFont="1" applyFill="1" applyBorder="1"/>
    <xf numFmtId="0" fontId="0" fillId="12" borderId="0" xfId="0" applyFill="1" applyBorder="1"/>
    <xf numFmtId="0" fontId="1" fillId="12" borderId="16" xfId="0" applyFont="1" applyFill="1" applyBorder="1"/>
    <xf numFmtId="0" fontId="1" fillId="12" borderId="17" xfId="0" applyFont="1" applyFill="1" applyBorder="1"/>
    <xf numFmtId="0" fontId="1" fillId="12" borderId="18" xfId="0" applyFont="1" applyFill="1" applyBorder="1"/>
    <xf numFmtId="0" fontId="1" fillId="12" borderId="24" xfId="0" applyFont="1" applyFill="1" applyBorder="1"/>
    <xf numFmtId="0" fontId="0" fillId="12" borderId="5" xfId="0" applyFill="1" applyBorder="1"/>
    <xf numFmtId="0" fontId="0" fillId="12" borderId="4" xfId="0" applyFill="1" applyBorder="1"/>
    <xf numFmtId="0" fontId="0" fillId="12" borderId="6" xfId="0" applyFill="1" applyBorder="1"/>
    <xf numFmtId="0" fontId="0" fillId="12" borderId="22" xfId="0" applyFill="1" applyBorder="1"/>
    <xf numFmtId="0" fontId="2" fillId="12" borderId="4" xfId="0" applyFont="1" applyFill="1" applyBorder="1"/>
    <xf numFmtId="0" fontId="2" fillId="12" borderId="5" xfId="0" applyFont="1" applyFill="1" applyBorder="1"/>
    <xf numFmtId="0" fontId="1" fillId="12" borderId="6" xfId="0" applyFont="1" applyFill="1" applyBorder="1"/>
    <xf numFmtId="0" fontId="0" fillId="12" borderId="7" xfId="0" applyFill="1" applyBorder="1"/>
    <xf numFmtId="0" fontId="0" fillId="12" borderId="8" xfId="0" applyFill="1" applyBorder="1"/>
    <xf numFmtId="0" fontId="2" fillId="12" borderId="15" xfId="0" applyFont="1" applyFill="1" applyBorder="1"/>
    <xf numFmtId="0" fontId="2" fillId="12" borderId="25" xfId="0" applyFont="1" applyFill="1" applyBorder="1"/>
    <xf numFmtId="0" fontId="0" fillId="12" borderId="15" xfId="0" applyFill="1" applyBorder="1"/>
    <xf numFmtId="0" fontId="2" fillId="12" borderId="6" xfId="0" applyFont="1" applyFill="1" applyBorder="1"/>
    <xf numFmtId="0" fontId="2" fillId="12" borderId="22" xfId="0" applyFont="1" applyFill="1" applyBorder="1"/>
    <xf numFmtId="0" fontId="0" fillId="12" borderId="25" xfId="0" applyFill="1" applyBorder="1"/>
    <xf numFmtId="0" fontId="1" fillId="12" borderId="28" xfId="0" applyFont="1" applyFill="1" applyBorder="1"/>
    <xf numFmtId="0" fontId="0" fillId="12" borderId="29" xfId="0" applyFill="1" applyBorder="1"/>
    <xf numFmtId="0" fontId="1" fillId="12" borderId="0" xfId="0" applyFont="1" applyFill="1" applyBorder="1"/>
    <xf numFmtId="0" fontId="0" fillId="12" borderId="0" xfId="0" applyFont="1" applyFill="1" applyBorder="1"/>
    <xf numFmtId="0" fontId="2" fillId="12" borderId="0" xfId="0" applyFont="1" applyFill="1" applyBorder="1"/>
    <xf numFmtId="0" fontId="0" fillId="12" borderId="4" xfId="0" applyFill="1" applyBorder="1" applyAlignment="1">
      <alignment horizontal="right"/>
    </xf>
    <xf numFmtId="0" fontId="0" fillId="13" borderId="0" xfId="0" applyFill="1" applyBorder="1"/>
    <xf numFmtId="0" fontId="1" fillId="13" borderId="16" xfId="0" applyFont="1" applyFill="1" applyBorder="1"/>
    <xf numFmtId="0" fontId="1" fillId="13" borderId="33" xfId="0" applyFont="1" applyFill="1" applyBorder="1"/>
    <xf numFmtId="0" fontId="0" fillId="13" borderId="5" xfId="0" applyFill="1" applyBorder="1"/>
    <xf numFmtId="0" fontId="0" fillId="13" borderId="19" xfId="0" applyFill="1" applyBorder="1"/>
    <xf numFmtId="0" fontId="0" fillId="13" borderId="9" xfId="0" applyFill="1" applyBorder="1"/>
    <xf numFmtId="0" fontId="0" fillId="13" borderId="31" xfId="0" applyFill="1" applyBorder="1"/>
    <xf numFmtId="0" fontId="1" fillId="13" borderId="19" xfId="0" applyFont="1" applyFill="1" applyBorder="1"/>
    <xf numFmtId="0" fontId="0" fillId="13" borderId="7" xfId="0" applyFill="1" applyBorder="1"/>
    <xf numFmtId="0" fontId="0" fillId="13" borderId="20" xfId="0" applyFill="1" applyBorder="1"/>
    <xf numFmtId="0" fontId="2" fillId="13" borderId="5" xfId="0" applyFont="1" applyFill="1" applyBorder="1"/>
    <xf numFmtId="0" fontId="2" fillId="13" borderId="19" xfId="0" applyFont="1" applyFill="1" applyBorder="1"/>
    <xf numFmtId="0" fontId="2" fillId="13" borderId="0" xfId="0" applyFont="1" applyFill="1" applyBorder="1"/>
    <xf numFmtId="0" fontId="1" fillId="13" borderId="24" xfId="0" applyFont="1" applyFill="1" applyBorder="1"/>
    <xf numFmtId="0" fontId="1" fillId="13" borderId="17" xfId="0" applyFont="1" applyFill="1" applyBorder="1"/>
    <xf numFmtId="0" fontId="0" fillId="13" borderId="22" xfId="0" applyFill="1" applyBorder="1"/>
    <xf numFmtId="0" fontId="0" fillId="13" borderId="4" xfId="0" applyFill="1" applyBorder="1"/>
    <xf numFmtId="0" fontId="0" fillId="13" borderId="25" xfId="0" applyFill="1" applyBorder="1"/>
    <xf numFmtId="0" fontId="0" fillId="13" borderId="8" xfId="0" applyFill="1" applyBorder="1"/>
    <xf numFmtId="0" fontId="1" fillId="13" borderId="18" xfId="0" applyFont="1" applyFill="1" applyBorder="1"/>
    <xf numFmtId="0" fontId="0" fillId="13" borderId="6" xfId="0" applyFill="1" applyBorder="1"/>
    <xf numFmtId="0" fontId="0" fillId="13" borderId="15" xfId="0" applyFill="1" applyBorder="1"/>
    <xf numFmtId="0" fontId="4" fillId="13" borderId="0" xfId="0" applyFont="1" applyFill="1" applyBorder="1"/>
    <xf numFmtId="0" fontId="2" fillId="13" borderId="4" xfId="0" applyFont="1" applyFill="1" applyBorder="1"/>
    <xf numFmtId="0" fontId="2" fillId="13" borderId="7" xfId="0" applyFont="1" applyFill="1" applyBorder="1"/>
    <xf numFmtId="0" fontId="2" fillId="13" borderId="8" xfId="0" applyFont="1" applyFill="1" applyBorder="1"/>
    <xf numFmtId="0" fontId="2" fillId="13" borderId="6" xfId="0" applyFont="1" applyFill="1" applyBorder="1"/>
    <xf numFmtId="0" fontId="1" fillId="13" borderId="28" xfId="0" applyFont="1" applyFill="1" applyBorder="1"/>
    <xf numFmtId="0" fontId="0" fillId="13" borderId="29" xfId="0" applyFill="1" applyBorder="1"/>
    <xf numFmtId="0" fontId="1" fillId="13" borderId="0" xfId="0" applyFont="1" applyFill="1" applyBorder="1"/>
    <xf numFmtId="0" fontId="0" fillId="13" borderId="0" xfId="0" applyFont="1" applyFill="1" applyBorder="1"/>
    <xf numFmtId="0" fontId="0" fillId="13" borderId="4" xfId="0" applyFill="1" applyBorder="1" applyAlignment="1">
      <alignment horizontal="right"/>
    </xf>
    <xf numFmtId="0" fontId="2" fillId="11" borderId="12" xfId="0" applyFont="1" applyFill="1" applyBorder="1"/>
    <xf numFmtId="0" fontId="4" fillId="10" borderId="0" xfId="0" applyFont="1" applyFill="1" applyBorder="1"/>
    <xf numFmtId="0" fontId="0" fillId="10" borderId="0" xfId="0" applyFill="1" applyBorder="1"/>
    <xf numFmtId="0" fontId="1" fillId="10" borderId="16" xfId="0" applyFont="1" applyFill="1" applyBorder="1"/>
    <xf numFmtId="0" fontId="1" fillId="10" borderId="17" xfId="0" applyFont="1" applyFill="1" applyBorder="1"/>
    <xf numFmtId="0" fontId="1" fillId="10" borderId="18" xfId="0" applyFont="1" applyFill="1" applyBorder="1"/>
    <xf numFmtId="0" fontId="0" fillId="10" borderId="5" xfId="0" applyFill="1" applyBorder="1"/>
    <xf numFmtId="0" fontId="0" fillId="10" borderId="4" xfId="0" applyFill="1" applyBorder="1"/>
    <xf numFmtId="0" fontId="2" fillId="10" borderId="4" xfId="0" applyFont="1" applyFill="1" applyBorder="1" applyAlignment="1">
      <alignment horizontal="right"/>
    </xf>
    <xf numFmtId="0" fontId="2" fillId="10" borderId="5" xfId="0" applyFont="1" applyFill="1" applyBorder="1"/>
    <xf numFmtId="0" fontId="2" fillId="10" borderId="4" xfId="0" applyFont="1" applyFill="1" applyBorder="1"/>
    <xf numFmtId="0" fontId="2" fillId="10" borderId="6" xfId="0" applyFont="1" applyFill="1" applyBorder="1"/>
    <xf numFmtId="0" fontId="0" fillId="10" borderId="6" xfId="0" applyFill="1" applyBorder="1"/>
    <xf numFmtId="0" fontId="0" fillId="10" borderId="7" xfId="0" applyFill="1" applyBorder="1"/>
    <xf numFmtId="0" fontId="0" fillId="10" borderId="8" xfId="0" applyFill="1" applyBorder="1"/>
    <xf numFmtId="0" fontId="0" fillId="10" borderId="15" xfId="0" applyFill="1" applyBorder="1"/>
    <xf numFmtId="0" fontId="1" fillId="10" borderId="28" xfId="0" applyFont="1" applyFill="1" applyBorder="1"/>
    <xf numFmtId="0" fontId="0" fillId="10" borderId="29" xfId="0" applyFill="1" applyBorder="1"/>
    <xf numFmtId="0" fontId="1" fillId="10" borderId="0" xfId="0" applyFont="1" applyFill="1" applyBorder="1"/>
    <xf numFmtId="0" fontId="0" fillId="10" borderId="0" xfId="0" applyFont="1" applyFill="1" applyBorder="1"/>
    <xf numFmtId="0" fontId="0" fillId="10" borderId="4" xfId="0" applyFill="1" applyBorder="1" applyAlignment="1">
      <alignment horizontal="right"/>
    </xf>
    <xf numFmtId="0" fontId="1" fillId="10" borderId="33" xfId="0" applyFont="1" applyFill="1" applyBorder="1"/>
    <xf numFmtId="0" fontId="2" fillId="10" borderId="19" xfId="0" applyFont="1" applyFill="1" applyBorder="1"/>
    <xf numFmtId="0" fontId="0" fillId="10" borderId="19" xfId="0" applyFill="1" applyBorder="1"/>
    <xf numFmtId="0" fontId="0" fillId="10" borderId="20" xfId="0" applyFill="1" applyBorder="1"/>
    <xf numFmtId="0" fontId="2" fillId="10" borderId="0" xfId="0" applyFont="1" applyFill="1" applyBorder="1"/>
    <xf numFmtId="0" fontId="1" fillId="10" borderId="24" xfId="0" applyFont="1" applyFill="1" applyBorder="1"/>
    <xf numFmtId="0" fontId="0" fillId="10" borderId="22" xfId="0" applyFill="1" applyBorder="1"/>
    <xf numFmtId="0" fontId="0" fillId="10" borderId="25" xfId="0" applyFill="1" applyBorder="1"/>
    <xf numFmtId="11" fontId="0" fillId="0" borderId="0" xfId="0" applyNumberFormat="1" applyBorder="1"/>
    <xf numFmtId="0" fontId="4" fillId="14" borderId="0" xfId="0" applyFont="1" applyFill="1" applyBorder="1"/>
    <xf numFmtId="0" fontId="0" fillId="14" borderId="0" xfId="0" applyFill="1" applyBorder="1"/>
    <xf numFmtId="0" fontId="1" fillId="14" borderId="16" xfId="0" applyFont="1" applyFill="1" applyBorder="1"/>
    <xf numFmtId="0" fontId="1" fillId="14" borderId="17" xfId="0" applyFont="1" applyFill="1" applyBorder="1"/>
    <xf numFmtId="0" fontId="1" fillId="14" borderId="18" xfId="0" applyFont="1" applyFill="1" applyBorder="1"/>
    <xf numFmtId="0" fontId="1" fillId="14" borderId="24" xfId="0" applyFont="1" applyFill="1" applyBorder="1"/>
    <xf numFmtId="0" fontId="0" fillId="14" borderId="5" xfId="0" applyFill="1" applyBorder="1"/>
    <xf numFmtId="0" fontId="2" fillId="14" borderId="4" xfId="0" applyFont="1" applyFill="1" applyBorder="1"/>
    <xf numFmtId="0" fontId="2" fillId="14" borderId="6" xfId="0" applyFont="1" applyFill="1" applyBorder="1"/>
    <xf numFmtId="0" fontId="1" fillId="14" borderId="22" xfId="0" applyFont="1" applyFill="1" applyBorder="1"/>
    <xf numFmtId="0" fontId="2" fillId="14" borderId="5" xfId="0" applyFont="1" applyFill="1" applyBorder="1"/>
    <xf numFmtId="0" fontId="0" fillId="14" borderId="7" xfId="0" applyFill="1" applyBorder="1"/>
    <xf numFmtId="0" fontId="2" fillId="14" borderId="8" xfId="0" applyFont="1" applyFill="1" applyBorder="1"/>
    <xf numFmtId="0" fontId="2" fillId="14" borderId="15" xfId="0" applyFont="1" applyFill="1" applyBorder="1"/>
    <xf numFmtId="0" fontId="1" fillId="14" borderId="25" xfId="0" applyFont="1" applyFill="1" applyBorder="1"/>
    <xf numFmtId="0" fontId="2" fillId="14" borderId="0" xfId="0" applyFont="1" applyFill="1" applyBorder="1"/>
    <xf numFmtId="0" fontId="1" fillId="14" borderId="0" xfId="0" applyFont="1" applyFill="1" applyBorder="1"/>
    <xf numFmtId="0" fontId="2" fillId="14" borderId="17" xfId="0" applyFont="1" applyFill="1" applyBorder="1"/>
    <xf numFmtId="0" fontId="2" fillId="14" borderId="18" xfId="0" applyFont="1" applyFill="1" applyBorder="1"/>
    <xf numFmtId="0" fontId="2" fillId="14" borderId="2" xfId="0" applyFont="1" applyFill="1" applyBorder="1"/>
    <xf numFmtId="0" fontId="1" fillId="14" borderId="23" xfId="0" applyFont="1" applyFill="1" applyBorder="1"/>
    <xf numFmtId="0" fontId="0" fillId="14" borderId="4" xfId="0" applyFill="1" applyBorder="1"/>
    <xf numFmtId="0" fontId="0" fillId="14" borderId="22" xfId="0" applyFill="1" applyBorder="1"/>
    <xf numFmtId="0" fontId="0" fillId="14" borderId="25" xfId="0" applyFill="1" applyBorder="1"/>
    <xf numFmtId="0" fontId="0" fillId="14" borderId="8" xfId="0" applyFill="1" applyBorder="1"/>
    <xf numFmtId="2" fontId="0" fillId="7" borderId="6" xfId="0" applyNumberFormat="1" applyFill="1" applyBorder="1"/>
    <xf numFmtId="2" fontId="0" fillId="7" borderId="15" xfId="0" applyNumberFormat="1" applyFill="1" applyBorder="1"/>
    <xf numFmtId="0" fontId="4" fillId="15" borderId="0" xfId="0" applyFont="1" applyFill="1" applyBorder="1"/>
    <xf numFmtId="0" fontId="0" fillId="15" borderId="0" xfId="0" applyFill="1" applyBorder="1"/>
    <xf numFmtId="0" fontId="1" fillId="15" borderId="16" xfId="0" applyFont="1" applyFill="1" applyBorder="1"/>
    <xf numFmtId="0" fontId="2" fillId="15" borderId="17" xfId="0" applyFont="1" applyFill="1" applyBorder="1"/>
    <xf numFmtId="0" fontId="2" fillId="15" borderId="18" xfId="0" applyFont="1" applyFill="1" applyBorder="1"/>
    <xf numFmtId="0" fontId="0" fillId="15" borderId="5" xfId="0" applyFill="1" applyBorder="1"/>
    <xf numFmtId="0" fontId="2" fillId="15" borderId="4" xfId="0" applyFont="1" applyFill="1" applyBorder="1"/>
    <xf numFmtId="0" fontId="2" fillId="15" borderId="6" xfId="0" applyFont="1" applyFill="1" applyBorder="1"/>
    <xf numFmtId="0" fontId="1" fillId="15" borderId="5" xfId="0" applyFont="1" applyFill="1" applyBorder="1"/>
    <xf numFmtId="0" fontId="2" fillId="15" borderId="5" xfId="0" applyFont="1" applyFill="1" applyBorder="1"/>
    <xf numFmtId="0" fontId="0" fillId="15" borderId="7" xfId="0" applyFill="1" applyBorder="1"/>
    <xf numFmtId="0" fontId="2" fillId="15" borderId="8" xfId="0" applyFont="1" applyFill="1" applyBorder="1"/>
    <xf numFmtId="0" fontId="2" fillId="15" borderId="15" xfId="0" applyFont="1" applyFill="1" applyBorder="1"/>
    <xf numFmtId="0" fontId="1" fillId="15" borderId="7" xfId="0" applyFont="1" applyFill="1" applyBorder="1"/>
    <xf numFmtId="0" fontId="1" fillId="15" borderId="24" xfId="0" applyFont="1" applyFill="1" applyBorder="1"/>
    <xf numFmtId="0" fontId="2" fillId="15" borderId="2" xfId="0" applyFont="1" applyFill="1" applyBorder="1"/>
    <xf numFmtId="0" fontId="1" fillId="15" borderId="22" xfId="0" applyFont="1" applyFill="1" applyBorder="1"/>
    <xf numFmtId="0" fontId="1" fillId="15" borderId="25" xfId="0" applyFont="1" applyFill="1" applyBorder="1"/>
    <xf numFmtId="0" fontId="1" fillId="15" borderId="23" xfId="0" applyFont="1" applyFill="1" applyBorder="1"/>
    <xf numFmtId="0" fontId="1" fillId="15" borderId="0" xfId="0" applyFont="1" applyFill="1" applyBorder="1"/>
    <xf numFmtId="0" fontId="2" fillId="15" borderId="0" xfId="0" applyFont="1" applyFill="1" applyBorder="1"/>
    <xf numFmtId="0" fontId="1" fillId="15" borderId="17" xfId="0" applyFont="1" applyFill="1" applyBorder="1"/>
    <xf numFmtId="0" fontId="1" fillId="15" borderId="18" xfId="0" applyFont="1" applyFill="1" applyBorder="1"/>
    <xf numFmtId="0" fontId="0" fillId="15" borderId="4" xfId="0" applyFill="1" applyBorder="1"/>
    <xf numFmtId="0" fontId="0" fillId="15" borderId="8" xfId="0" applyFill="1" applyBorder="1"/>
    <xf numFmtId="11" fontId="0" fillId="0" borderId="0" xfId="0" applyNumberFormat="1" applyFill="1"/>
    <xf numFmtId="2" fontId="0" fillId="15" borderId="4" xfId="0" applyNumberFormat="1" applyFill="1" applyBorder="1"/>
    <xf numFmtId="2" fontId="2" fillId="15" borderId="4" xfId="0" applyNumberFormat="1" applyFont="1" applyFill="1" applyBorder="1" applyAlignment="1">
      <alignment horizontal="right"/>
    </xf>
    <xf numFmtId="2" fontId="0" fillId="15" borderId="8" xfId="0" applyNumberFormat="1" applyFill="1" applyBorder="1"/>
    <xf numFmtId="2" fontId="0" fillId="7" borderId="6" xfId="0" applyNumberFormat="1" applyFill="1" applyBorder="1" applyAlignment="1">
      <alignment horizontal="right"/>
    </xf>
    <xf numFmtId="0" fontId="2" fillId="14" borderId="4" xfId="0" applyFont="1" applyFill="1" applyBorder="1" applyAlignment="1">
      <alignment horizontal="right"/>
    </xf>
    <xf numFmtId="0" fontId="1" fillId="3" borderId="26" xfId="0" applyFont="1" applyFill="1" applyBorder="1" applyAlignment="1"/>
    <xf numFmtId="0" fontId="0" fillId="0" borderId="27" xfId="0" applyBorder="1" applyAlignment="1"/>
    <xf numFmtId="0" fontId="0" fillId="0" borderId="0" xfId="0" applyAlignment="1">
      <alignment horizontal="right"/>
    </xf>
    <xf numFmtId="2" fontId="0" fillId="0" borderId="0" xfId="0" applyNumberFormat="1" applyAlignment="1">
      <alignment horizontal="right"/>
    </xf>
    <xf numFmtId="0" fontId="0" fillId="0" borderId="0" xfId="0" applyNumberFormat="1"/>
  </cellXfs>
  <cellStyles count="53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Normal" xfId="0" builtinId="0"/>
  </cellStyles>
  <dxfs count="0"/>
  <tableStyles count="0" defaultTableStyle="TableStyleMedium9" defaultPivotStyle="PivotStyleLight16"/>
  <colors>
    <mruColors>
      <color rgb="FF00FF00"/>
      <color rgb="FF33CCFF"/>
      <color rgb="FF0099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theme" Target="theme/theme1.xml"/><Relationship Id="rId8" Type="http://schemas.openxmlformats.org/officeDocument/2006/relationships/styles" Target="styles.xml"/><Relationship Id="rId9" Type="http://schemas.openxmlformats.org/officeDocument/2006/relationships/sharedStrings" Target="sharedStrings.xml"/><Relationship Id="rId10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EH72"/>
  <sheetViews>
    <sheetView topLeftCell="A20" zoomScale="125" zoomScaleNormal="125" zoomScalePageLayoutView="125" workbookViewId="0">
      <selection activeCell="H23" sqref="H23"/>
    </sheetView>
  </sheetViews>
  <sheetFormatPr baseColWidth="10" defaultColWidth="9.1640625" defaultRowHeight="12" x14ac:dyDescent="0"/>
  <cols>
    <col min="2" max="2" width="17" customWidth="1"/>
    <col min="3" max="3" width="11.6640625" customWidth="1"/>
    <col min="4" max="4" width="24.1640625" customWidth="1"/>
    <col min="5" max="5" width="19.33203125" customWidth="1"/>
    <col min="6" max="6" width="25.33203125" customWidth="1"/>
    <col min="7" max="7" width="17.33203125" customWidth="1"/>
  </cols>
  <sheetData>
    <row r="1" spans="1:138" s="20" customFormat="1" ht="28">
      <c r="A1" s="11"/>
      <c r="B1" s="94" t="s">
        <v>74</v>
      </c>
      <c r="C1" s="13"/>
      <c r="D1" s="13"/>
      <c r="E1" s="13"/>
      <c r="F1" s="13"/>
      <c r="G1" s="13"/>
      <c r="H1" t="s">
        <v>111</v>
      </c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  <c r="AU1" s="19"/>
      <c r="AV1" s="19"/>
      <c r="AW1" s="19"/>
      <c r="AX1" s="19"/>
      <c r="AY1" s="19"/>
      <c r="AZ1" s="19"/>
      <c r="BA1" s="19"/>
      <c r="BB1" s="19"/>
      <c r="BC1" s="19"/>
      <c r="BD1" s="19"/>
      <c r="BE1" s="19"/>
      <c r="BF1" s="19"/>
      <c r="BG1" s="19"/>
      <c r="BH1" s="19"/>
      <c r="BI1" s="19"/>
      <c r="BJ1" s="19"/>
      <c r="BK1" s="19"/>
      <c r="BL1" s="19"/>
      <c r="BM1" s="19"/>
      <c r="BN1" s="19"/>
      <c r="BO1" s="19"/>
      <c r="BP1" s="19"/>
      <c r="BQ1" s="19"/>
      <c r="BR1" s="19"/>
      <c r="BS1" s="19"/>
      <c r="BT1" s="19"/>
      <c r="BU1" s="19"/>
      <c r="BV1" s="19"/>
      <c r="BW1" s="19"/>
      <c r="BX1" s="19"/>
      <c r="BY1" s="19"/>
      <c r="BZ1" s="19"/>
      <c r="CA1" s="19"/>
      <c r="CB1" s="19"/>
      <c r="CC1" s="19"/>
      <c r="CD1" s="19"/>
      <c r="CE1" s="19"/>
      <c r="CF1" s="19"/>
      <c r="CG1" s="19"/>
      <c r="CH1" s="19"/>
      <c r="CI1" s="19"/>
      <c r="CJ1" s="19"/>
      <c r="CK1" s="19"/>
      <c r="CL1" s="19"/>
      <c r="CM1" s="19"/>
      <c r="CN1" s="19"/>
      <c r="CO1" s="19"/>
      <c r="CP1" s="19"/>
      <c r="CQ1" s="19"/>
      <c r="CR1" s="19"/>
      <c r="CS1" s="19"/>
      <c r="CT1" s="19"/>
      <c r="CU1" s="19"/>
      <c r="CV1" s="19"/>
      <c r="CW1" s="19"/>
      <c r="CX1" s="19"/>
      <c r="CY1" s="19"/>
      <c r="CZ1" s="19"/>
      <c r="DA1" s="19"/>
      <c r="DB1" s="19"/>
      <c r="DC1" s="19"/>
      <c r="DD1" s="19"/>
      <c r="DE1" s="19"/>
      <c r="DF1" s="19"/>
      <c r="DG1" s="19"/>
      <c r="DH1" s="19"/>
      <c r="DI1" s="19"/>
      <c r="DJ1" s="19"/>
      <c r="DK1" s="19"/>
      <c r="DL1" s="19"/>
      <c r="DM1" s="19"/>
      <c r="DN1" s="19"/>
      <c r="DO1" s="19"/>
      <c r="DP1" s="19"/>
      <c r="DQ1" s="19"/>
      <c r="DR1" s="19"/>
      <c r="DS1" s="19"/>
      <c r="DT1" s="19"/>
      <c r="DU1" s="19"/>
      <c r="DV1" s="19"/>
      <c r="DW1" s="19"/>
      <c r="DX1" s="19"/>
      <c r="DY1" s="19"/>
      <c r="DZ1" s="19"/>
      <c r="EA1" s="19"/>
      <c r="EB1" s="19"/>
      <c r="EC1" s="19"/>
      <c r="ED1" s="19"/>
      <c r="EE1" s="19"/>
      <c r="EF1" s="19"/>
      <c r="EG1" s="19"/>
      <c r="EH1" s="19"/>
    </row>
    <row r="2" spans="1:138" s="20" customFormat="1" ht="13" thickBot="1">
      <c r="A2" s="11"/>
      <c r="B2" s="13"/>
      <c r="C2" s="13"/>
      <c r="D2" s="13"/>
      <c r="E2" s="13"/>
      <c r="F2" s="13"/>
      <c r="G2" s="13"/>
      <c r="H2" s="80"/>
      <c r="I2"/>
      <c r="J2"/>
      <c r="K2"/>
      <c r="L2"/>
      <c r="M2"/>
      <c r="N2"/>
      <c r="O2"/>
      <c r="P2"/>
      <c r="Q2"/>
      <c r="R2"/>
      <c r="S2"/>
      <c r="T2"/>
      <c r="U2"/>
      <c r="V2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  <c r="AP2" s="19"/>
      <c r="AQ2" s="19"/>
      <c r="AR2" s="19"/>
      <c r="AS2" s="19"/>
      <c r="AT2" s="19"/>
      <c r="AU2" s="19"/>
      <c r="AV2" s="19"/>
      <c r="AW2" s="19"/>
      <c r="AX2" s="19"/>
      <c r="AY2" s="19"/>
      <c r="AZ2" s="19"/>
      <c r="BA2" s="19"/>
      <c r="BB2" s="19"/>
      <c r="BC2" s="19"/>
      <c r="BD2" s="19"/>
      <c r="BE2" s="19"/>
      <c r="BF2" s="19"/>
      <c r="BG2" s="19"/>
      <c r="BH2" s="19"/>
      <c r="BI2" s="19"/>
      <c r="BJ2" s="19"/>
      <c r="BK2" s="19"/>
      <c r="BL2" s="19"/>
      <c r="BM2" s="19"/>
      <c r="BN2" s="19"/>
      <c r="BO2" s="19"/>
      <c r="BP2" s="19"/>
      <c r="BQ2" s="19"/>
      <c r="BR2" s="19"/>
      <c r="BS2" s="19"/>
      <c r="BT2" s="19"/>
      <c r="BU2" s="19"/>
      <c r="BV2" s="19"/>
      <c r="BW2" s="19"/>
      <c r="BX2" s="19"/>
      <c r="BY2" s="19"/>
      <c r="BZ2" s="19"/>
      <c r="CA2" s="19"/>
      <c r="CB2" s="19"/>
      <c r="CC2" s="19"/>
      <c r="CD2" s="19"/>
      <c r="CE2" s="19"/>
      <c r="CF2" s="19"/>
      <c r="CG2" s="19"/>
      <c r="CH2" s="19"/>
      <c r="CI2" s="19"/>
      <c r="CJ2" s="19"/>
      <c r="CK2" s="19"/>
      <c r="CL2" s="19"/>
      <c r="CM2" s="19"/>
      <c r="CN2" s="19"/>
      <c r="CO2" s="19"/>
      <c r="CP2" s="19"/>
      <c r="CQ2" s="19"/>
      <c r="CR2" s="19"/>
      <c r="CS2" s="19"/>
      <c r="CT2" s="19"/>
      <c r="CU2" s="19"/>
      <c r="CV2" s="19"/>
      <c r="CW2" s="19"/>
      <c r="CX2" s="19"/>
      <c r="CY2" s="19"/>
      <c r="CZ2" s="19"/>
      <c r="DA2" s="19"/>
      <c r="DB2" s="19"/>
      <c r="DC2" s="19"/>
      <c r="DD2" s="19"/>
      <c r="DE2" s="19"/>
      <c r="DF2" s="19"/>
      <c r="DG2" s="19"/>
      <c r="DH2" s="19"/>
      <c r="DI2" s="19"/>
      <c r="DJ2" s="19"/>
      <c r="DK2" s="19"/>
      <c r="DL2" s="19"/>
      <c r="DM2" s="19"/>
      <c r="DN2" s="19"/>
      <c r="DO2" s="19"/>
      <c r="DP2" s="19"/>
      <c r="DQ2" s="19"/>
      <c r="DR2" s="19"/>
      <c r="DS2" s="19"/>
      <c r="DT2" s="19"/>
      <c r="DU2" s="19"/>
      <c r="DV2" s="19"/>
      <c r="DW2" s="19"/>
      <c r="DX2" s="19"/>
      <c r="DY2" s="19"/>
      <c r="DZ2" s="19"/>
      <c r="EA2" s="19"/>
      <c r="EB2" s="19"/>
      <c r="EC2" s="19"/>
      <c r="ED2" s="19"/>
      <c r="EE2" s="19"/>
      <c r="EF2" s="19"/>
      <c r="EG2" s="19"/>
      <c r="EH2" s="19"/>
    </row>
    <row r="3" spans="1:138" s="20" customFormat="1">
      <c r="A3"/>
      <c r="B3" s="65" t="s">
        <v>0</v>
      </c>
      <c r="C3" s="66" t="s">
        <v>1</v>
      </c>
      <c r="D3" s="66" t="s">
        <v>86</v>
      </c>
      <c r="E3" s="110" t="s">
        <v>2</v>
      </c>
      <c r="F3" s="100" t="s">
        <v>3</v>
      </c>
      <c r="G3" s="66" t="s">
        <v>4</v>
      </c>
      <c r="H3" s="10"/>
      <c r="I3"/>
      <c r="J3"/>
      <c r="K3"/>
      <c r="L3"/>
      <c r="M3"/>
      <c r="N3"/>
      <c r="O3"/>
      <c r="P3"/>
      <c r="Q3"/>
      <c r="R3"/>
      <c r="S3"/>
      <c r="T3"/>
      <c r="U3"/>
      <c r="V3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19"/>
      <c r="AT3" s="19"/>
      <c r="AU3" s="19"/>
      <c r="AV3" s="19"/>
      <c r="AW3" s="19"/>
      <c r="AX3" s="19"/>
      <c r="AY3" s="19"/>
      <c r="AZ3" s="19"/>
      <c r="BA3" s="19"/>
      <c r="BB3" s="19"/>
      <c r="BC3" s="19"/>
      <c r="BD3" s="19"/>
      <c r="BE3" s="19"/>
      <c r="BF3" s="19"/>
      <c r="BG3" s="19"/>
      <c r="BH3" s="19"/>
      <c r="BI3" s="19"/>
      <c r="BJ3" s="19"/>
      <c r="BK3" s="19"/>
      <c r="BL3" s="19"/>
      <c r="BM3" s="19"/>
      <c r="BN3" s="19"/>
      <c r="BO3" s="19"/>
      <c r="BP3" s="19"/>
      <c r="BQ3" s="19"/>
      <c r="BR3" s="19"/>
      <c r="BS3" s="19"/>
      <c r="BT3" s="19"/>
      <c r="BU3" s="19"/>
      <c r="BV3" s="19"/>
      <c r="BW3" s="19"/>
      <c r="BX3" s="19"/>
      <c r="BY3" s="19"/>
      <c r="BZ3" s="19"/>
      <c r="CA3" s="19"/>
      <c r="CB3" s="19"/>
      <c r="CC3" s="19"/>
      <c r="CD3" s="19"/>
      <c r="CE3" s="19"/>
      <c r="CF3" s="19"/>
      <c r="CG3" s="19"/>
      <c r="CH3" s="19"/>
      <c r="CI3" s="19"/>
      <c r="CJ3" s="19"/>
      <c r="CK3" s="19"/>
      <c r="CL3" s="19"/>
      <c r="CM3" s="19"/>
      <c r="CN3" s="19"/>
      <c r="CO3" s="19"/>
      <c r="CP3" s="19"/>
      <c r="CQ3" s="19"/>
      <c r="CR3" s="19"/>
      <c r="CS3" s="19"/>
      <c r="CT3" s="19"/>
      <c r="CU3" s="19"/>
      <c r="CV3" s="19"/>
      <c r="CW3" s="19"/>
      <c r="CX3" s="19"/>
      <c r="CY3" s="19"/>
      <c r="CZ3" s="19"/>
      <c r="DA3" s="19"/>
      <c r="DB3" s="19"/>
      <c r="DC3" s="19"/>
      <c r="DD3" s="19"/>
      <c r="DE3" s="19"/>
      <c r="DF3" s="19"/>
      <c r="DG3" s="19"/>
      <c r="DH3" s="19"/>
      <c r="DI3" s="19"/>
      <c r="DJ3" s="19"/>
      <c r="DK3" s="19"/>
      <c r="DL3" s="19"/>
      <c r="DM3" s="19"/>
      <c r="DN3" s="19"/>
      <c r="DO3" s="19"/>
      <c r="DP3" s="19"/>
      <c r="DQ3" s="19"/>
      <c r="DR3" s="19"/>
      <c r="DS3" s="19"/>
      <c r="DT3" s="19"/>
      <c r="DU3" s="19"/>
      <c r="DV3" s="19"/>
      <c r="DW3" s="19"/>
      <c r="DX3" s="19"/>
      <c r="DY3" s="19"/>
      <c r="DZ3" s="19"/>
      <c r="EA3" s="19"/>
      <c r="EB3" s="19"/>
      <c r="EC3" s="19"/>
      <c r="ED3" s="19"/>
      <c r="EE3" s="19"/>
      <c r="EF3" s="19"/>
      <c r="EG3" s="19"/>
      <c r="EH3" s="19"/>
    </row>
    <row r="4" spans="1:138" s="20" customFormat="1">
      <c r="A4"/>
      <c r="B4" s="16" t="s">
        <v>63</v>
      </c>
      <c r="C4" s="14">
        <v>80</v>
      </c>
      <c r="D4" s="14">
        <v>80</v>
      </c>
      <c r="E4" s="15">
        <v>1</v>
      </c>
      <c r="F4" s="101">
        <f t="shared" ref="F4:F10" si="0">+((G4*1000/E4)*1)/1000</f>
        <v>0</v>
      </c>
      <c r="G4" s="14">
        <v>0</v>
      </c>
      <c r="H4" s="10"/>
      <c r="I4"/>
      <c r="J4"/>
      <c r="K4"/>
      <c r="L4"/>
      <c r="M4"/>
      <c r="N4"/>
      <c r="O4"/>
      <c r="P4"/>
      <c r="Q4"/>
      <c r="R4"/>
      <c r="S4"/>
      <c r="T4"/>
      <c r="U4"/>
      <c r="V4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19"/>
      <c r="AT4" s="19"/>
      <c r="AU4" s="19"/>
      <c r="AV4" s="19"/>
      <c r="AW4" s="19"/>
      <c r="AX4" s="19"/>
      <c r="AY4" s="19"/>
      <c r="AZ4" s="19"/>
      <c r="BA4" s="19"/>
      <c r="BB4" s="19"/>
      <c r="BC4" s="19"/>
      <c r="BD4" s="19"/>
      <c r="BE4" s="19"/>
      <c r="BF4" s="19"/>
      <c r="BG4" s="19"/>
      <c r="BH4" s="19"/>
      <c r="BI4" s="19"/>
      <c r="BJ4" s="19"/>
      <c r="BK4" s="19"/>
      <c r="BL4" s="19"/>
      <c r="BM4" s="19"/>
      <c r="BN4" s="19"/>
      <c r="BO4" s="19"/>
      <c r="BP4" s="19"/>
      <c r="BQ4" s="19"/>
      <c r="BR4" s="19"/>
      <c r="BS4" s="19"/>
      <c r="BT4" s="19"/>
      <c r="BU4" s="19"/>
      <c r="BV4" s="19"/>
      <c r="BW4" s="19"/>
      <c r="BX4" s="19"/>
      <c r="BY4" s="19"/>
      <c r="BZ4" s="19"/>
      <c r="CA4" s="19"/>
      <c r="CB4" s="19"/>
      <c r="CC4" s="19"/>
      <c r="CD4" s="19"/>
      <c r="CE4" s="19"/>
      <c r="CF4" s="19"/>
      <c r="CG4" s="19"/>
      <c r="CH4" s="19"/>
      <c r="CI4" s="19"/>
      <c r="CJ4" s="19"/>
      <c r="CK4" s="19"/>
      <c r="CL4" s="19"/>
      <c r="CM4" s="19"/>
      <c r="CN4" s="19"/>
      <c r="CO4" s="19"/>
      <c r="CP4" s="19"/>
      <c r="CQ4" s="19"/>
      <c r="CR4" s="19"/>
      <c r="CS4" s="19"/>
      <c r="CT4" s="19"/>
      <c r="CU4" s="19"/>
      <c r="CV4" s="19"/>
      <c r="CW4" s="19"/>
      <c r="CX4" s="19"/>
      <c r="CY4" s="19"/>
      <c r="CZ4" s="19"/>
      <c r="DA4" s="19"/>
      <c r="DB4" s="19"/>
      <c r="DC4" s="19"/>
      <c r="DD4" s="19"/>
      <c r="DE4" s="19"/>
      <c r="DF4" s="19"/>
      <c r="DG4" s="19"/>
      <c r="DH4" s="19"/>
      <c r="DI4" s="19"/>
      <c r="DJ4" s="19"/>
      <c r="DK4" s="19"/>
      <c r="DL4" s="19"/>
      <c r="DM4" s="19"/>
      <c r="DN4" s="19"/>
      <c r="DO4" s="19"/>
      <c r="DP4" s="19"/>
      <c r="DQ4" s="19"/>
      <c r="DR4" s="19"/>
      <c r="DS4" s="19"/>
      <c r="DT4" s="19"/>
      <c r="DU4" s="19"/>
      <c r="DV4" s="19"/>
      <c r="DW4" s="19"/>
      <c r="DX4" s="19"/>
      <c r="DY4" s="19"/>
      <c r="DZ4" s="19"/>
      <c r="EA4" s="19"/>
      <c r="EB4" s="19"/>
      <c r="EC4" s="19"/>
      <c r="ED4" s="19"/>
      <c r="EE4" s="19"/>
      <c r="EF4" s="19"/>
      <c r="EG4" s="19"/>
      <c r="EH4" s="19"/>
    </row>
    <row r="5" spans="1:138" s="20" customFormat="1">
      <c r="A5"/>
      <c r="B5" s="16" t="s">
        <v>20</v>
      </c>
      <c r="C5" s="14">
        <v>101.1</v>
      </c>
      <c r="D5" s="14">
        <v>101.1</v>
      </c>
      <c r="E5" s="15">
        <v>1</v>
      </c>
      <c r="F5" s="101">
        <f t="shared" si="0"/>
        <v>0</v>
      </c>
      <c r="G5" s="14">
        <v>0</v>
      </c>
      <c r="H5" s="10"/>
      <c r="I5"/>
      <c r="J5"/>
      <c r="K5"/>
      <c r="L5"/>
      <c r="M5"/>
      <c r="N5"/>
      <c r="O5"/>
      <c r="P5"/>
      <c r="Q5"/>
      <c r="R5"/>
      <c r="S5"/>
      <c r="T5"/>
      <c r="U5"/>
      <c r="V5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19"/>
      <c r="BJ5" s="19"/>
      <c r="BK5" s="19"/>
      <c r="BL5" s="19"/>
      <c r="BM5" s="19"/>
      <c r="BN5" s="19"/>
      <c r="BO5" s="19"/>
      <c r="BP5" s="19"/>
      <c r="BQ5" s="19"/>
      <c r="BR5" s="19"/>
      <c r="BS5" s="19"/>
      <c r="BT5" s="19"/>
      <c r="BU5" s="19"/>
      <c r="BV5" s="19"/>
      <c r="BW5" s="19"/>
      <c r="BX5" s="19"/>
      <c r="BY5" s="19"/>
      <c r="BZ5" s="19"/>
      <c r="CA5" s="19"/>
      <c r="CB5" s="19"/>
      <c r="CC5" s="19"/>
      <c r="CD5" s="19"/>
      <c r="CE5" s="19"/>
      <c r="CF5" s="19"/>
      <c r="CG5" s="19"/>
      <c r="CH5" s="19"/>
      <c r="CI5" s="19"/>
      <c r="CJ5" s="19"/>
      <c r="CK5" s="19"/>
      <c r="CL5" s="19"/>
      <c r="CM5" s="19"/>
      <c r="CN5" s="19"/>
      <c r="CO5" s="19"/>
      <c r="CP5" s="19"/>
      <c r="CQ5" s="19"/>
      <c r="CR5" s="19"/>
      <c r="CS5" s="19"/>
      <c r="CT5" s="19"/>
      <c r="CU5" s="19"/>
      <c r="CV5" s="19"/>
      <c r="CW5" s="19"/>
      <c r="CX5" s="19"/>
      <c r="CY5" s="19"/>
      <c r="CZ5" s="19"/>
      <c r="DA5" s="19"/>
      <c r="DB5" s="19"/>
      <c r="DC5" s="19"/>
      <c r="DD5" s="19"/>
      <c r="DE5" s="19"/>
      <c r="DF5" s="19"/>
      <c r="DG5" s="19"/>
      <c r="DH5" s="19"/>
      <c r="DI5" s="19"/>
      <c r="DJ5" s="19"/>
      <c r="DK5" s="19"/>
      <c r="DL5" s="19"/>
      <c r="DM5" s="19"/>
      <c r="DN5" s="19"/>
      <c r="DO5" s="19"/>
      <c r="DP5" s="19"/>
      <c r="DQ5" s="19"/>
      <c r="DR5" s="19"/>
      <c r="DS5" s="19"/>
      <c r="DT5" s="19"/>
      <c r="DU5" s="19"/>
      <c r="DV5" s="19"/>
      <c r="DW5" s="19"/>
      <c r="DX5" s="19"/>
      <c r="DY5" s="19"/>
      <c r="DZ5" s="19"/>
      <c r="EA5" s="19"/>
      <c r="EB5" s="19"/>
      <c r="EC5" s="19"/>
      <c r="ED5" s="19"/>
      <c r="EE5" s="19"/>
      <c r="EF5" s="19"/>
      <c r="EG5" s="19"/>
      <c r="EH5" s="19"/>
    </row>
    <row r="6" spans="1:138" s="20" customFormat="1">
      <c r="A6"/>
      <c r="B6" s="16" t="s">
        <v>37</v>
      </c>
      <c r="C6" s="14" t="s">
        <v>75</v>
      </c>
      <c r="D6" s="14" t="s">
        <v>5</v>
      </c>
      <c r="E6" s="15">
        <v>1</v>
      </c>
      <c r="F6" s="101">
        <f t="shared" si="0"/>
        <v>0.75</v>
      </c>
      <c r="G6" s="14">
        <v>0.75</v>
      </c>
      <c r="H6" s="10"/>
      <c r="I6"/>
      <c r="J6"/>
      <c r="K6"/>
      <c r="L6"/>
      <c r="M6"/>
      <c r="N6"/>
      <c r="O6"/>
      <c r="P6"/>
      <c r="Q6"/>
      <c r="R6"/>
      <c r="S6"/>
      <c r="T6"/>
      <c r="U6"/>
      <c r="V6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19"/>
      <c r="BB6" s="19"/>
      <c r="BC6" s="19"/>
      <c r="BD6" s="19"/>
      <c r="BE6" s="19"/>
      <c r="BF6" s="19"/>
      <c r="BG6" s="19"/>
      <c r="BH6" s="19"/>
      <c r="BI6" s="19"/>
      <c r="BJ6" s="19"/>
      <c r="BK6" s="19"/>
      <c r="BL6" s="19"/>
      <c r="BM6" s="19"/>
      <c r="BN6" s="19"/>
      <c r="BO6" s="19"/>
      <c r="BP6" s="19"/>
      <c r="BQ6" s="19"/>
      <c r="BR6" s="19"/>
      <c r="BS6" s="19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19"/>
      <c r="DE6" s="19"/>
      <c r="DF6" s="19"/>
      <c r="DG6" s="19"/>
      <c r="DH6" s="19"/>
      <c r="DI6" s="19"/>
      <c r="DJ6" s="19"/>
      <c r="DK6" s="19"/>
      <c r="DL6" s="19"/>
      <c r="DM6" s="19"/>
      <c r="DN6" s="19"/>
      <c r="DO6" s="19"/>
      <c r="DP6" s="19"/>
      <c r="DQ6" s="19"/>
      <c r="DR6" s="19"/>
      <c r="DS6" s="19"/>
      <c r="DT6" s="19"/>
      <c r="DU6" s="19"/>
      <c r="DV6" s="19"/>
      <c r="DW6" s="19"/>
      <c r="DX6" s="19"/>
      <c r="DY6" s="19"/>
      <c r="DZ6" s="19"/>
      <c r="EA6" s="19"/>
      <c r="EB6" s="19"/>
      <c r="EC6" s="19"/>
      <c r="ED6" s="19"/>
      <c r="EE6" s="19"/>
      <c r="EF6" s="19"/>
      <c r="EG6" s="19"/>
      <c r="EH6" s="19"/>
    </row>
    <row r="7" spans="1:138" s="20" customFormat="1">
      <c r="A7"/>
      <c r="B7" s="16" t="s">
        <v>6</v>
      </c>
      <c r="C7" s="14">
        <v>74.55</v>
      </c>
      <c r="D7" s="14">
        <v>74.55</v>
      </c>
      <c r="E7" s="15">
        <v>1</v>
      </c>
      <c r="F7" s="101">
        <f t="shared" si="0"/>
        <v>1</v>
      </c>
      <c r="G7" s="14">
        <v>1</v>
      </c>
      <c r="H7" s="10"/>
      <c r="I7"/>
      <c r="J7"/>
      <c r="K7"/>
      <c r="L7"/>
      <c r="M7"/>
      <c r="N7"/>
      <c r="O7"/>
      <c r="P7"/>
      <c r="Q7"/>
      <c r="R7"/>
      <c r="S7"/>
      <c r="T7"/>
      <c r="U7"/>
      <c r="V7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19"/>
      <c r="AP7" s="19"/>
      <c r="AQ7" s="19"/>
      <c r="AR7" s="19"/>
      <c r="AS7" s="19"/>
      <c r="AT7" s="19"/>
      <c r="AU7" s="19"/>
      <c r="AV7" s="19"/>
      <c r="AW7" s="19"/>
      <c r="AX7" s="19"/>
      <c r="AY7" s="19"/>
      <c r="AZ7" s="19"/>
      <c r="BA7" s="19"/>
      <c r="BB7" s="19"/>
      <c r="BC7" s="19"/>
      <c r="BD7" s="19"/>
      <c r="BE7" s="19"/>
      <c r="BF7" s="19"/>
      <c r="BG7" s="19"/>
      <c r="BH7" s="19"/>
      <c r="BI7" s="19"/>
      <c r="BJ7" s="19"/>
      <c r="BK7" s="19"/>
      <c r="BL7" s="19"/>
      <c r="BM7" s="19"/>
      <c r="BN7" s="19"/>
      <c r="BO7" s="19"/>
      <c r="BP7" s="19"/>
      <c r="BQ7" s="19"/>
      <c r="BR7" s="19"/>
      <c r="BS7" s="19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19"/>
      <c r="DE7" s="19"/>
      <c r="DF7" s="19"/>
      <c r="DG7" s="19"/>
      <c r="DH7" s="19"/>
      <c r="DI7" s="19"/>
      <c r="DJ7" s="19"/>
      <c r="DK7" s="19"/>
      <c r="DL7" s="19"/>
      <c r="DM7" s="19"/>
      <c r="DN7" s="19"/>
      <c r="DO7" s="19"/>
      <c r="DP7" s="19"/>
      <c r="DQ7" s="19"/>
      <c r="DR7" s="19"/>
      <c r="DS7" s="19"/>
      <c r="DT7" s="19"/>
      <c r="DU7" s="19"/>
      <c r="DV7" s="19"/>
      <c r="DW7" s="19"/>
      <c r="DX7" s="19"/>
      <c r="DY7" s="19"/>
      <c r="DZ7" s="19"/>
      <c r="EA7" s="19"/>
      <c r="EB7" s="19"/>
      <c r="EC7" s="19"/>
      <c r="ED7" s="19"/>
      <c r="EE7" s="19"/>
      <c r="EF7" s="19"/>
      <c r="EG7" s="19"/>
      <c r="EH7" s="19"/>
    </row>
    <row r="8" spans="1:138" s="20" customFormat="1">
      <c r="A8"/>
      <c r="B8" s="16" t="s">
        <v>64</v>
      </c>
      <c r="C8" s="14">
        <v>236.1</v>
      </c>
      <c r="D8" s="14">
        <v>94.4</v>
      </c>
      <c r="E8" s="15">
        <v>0.4</v>
      </c>
      <c r="F8" s="101">
        <f t="shared" si="0"/>
        <v>0.625</v>
      </c>
      <c r="G8" s="14">
        <v>0.25</v>
      </c>
      <c r="H8" s="10"/>
      <c r="I8"/>
      <c r="J8"/>
      <c r="K8"/>
      <c r="L8"/>
      <c r="M8"/>
      <c r="N8"/>
      <c r="O8"/>
      <c r="P8"/>
      <c r="Q8"/>
      <c r="R8"/>
      <c r="S8"/>
      <c r="T8"/>
      <c r="U8"/>
      <c r="V8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  <c r="AM8" s="19"/>
      <c r="AN8" s="19"/>
      <c r="AO8" s="19"/>
      <c r="AP8" s="19"/>
      <c r="AQ8" s="19"/>
      <c r="AR8" s="19"/>
      <c r="AS8" s="19"/>
      <c r="AT8" s="19"/>
      <c r="AU8" s="19"/>
      <c r="AV8" s="19"/>
      <c r="AW8" s="19"/>
      <c r="AX8" s="19"/>
      <c r="AY8" s="19"/>
      <c r="AZ8" s="19"/>
      <c r="BA8" s="19"/>
      <c r="BB8" s="19"/>
      <c r="BC8" s="19"/>
      <c r="BD8" s="19"/>
      <c r="BE8" s="19"/>
      <c r="BF8" s="19"/>
      <c r="BG8" s="19"/>
      <c r="BH8" s="19"/>
      <c r="BI8" s="19"/>
      <c r="BJ8" s="19"/>
      <c r="BK8" s="19"/>
      <c r="BL8" s="19"/>
      <c r="BM8" s="19"/>
      <c r="BN8" s="19"/>
      <c r="BO8" s="19"/>
      <c r="BP8" s="19"/>
      <c r="BQ8" s="19"/>
      <c r="BR8" s="19"/>
      <c r="BS8" s="19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19"/>
      <c r="DE8" s="19"/>
      <c r="DF8" s="19"/>
      <c r="DG8" s="19"/>
      <c r="DH8" s="19"/>
      <c r="DI8" s="19"/>
      <c r="DJ8" s="19"/>
      <c r="DK8" s="19"/>
      <c r="DL8" s="19"/>
      <c r="DM8" s="19"/>
      <c r="DN8" s="19"/>
      <c r="DO8" s="19"/>
      <c r="DP8" s="19"/>
      <c r="DQ8" s="19"/>
      <c r="DR8" s="19"/>
      <c r="DS8" s="19"/>
      <c r="DT8" s="19"/>
      <c r="DU8" s="19"/>
      <c r="DV8" s="19"/>
      <c r="DW8" s="19"/>
      <c r="DX8" s="19"/>
      <c r="DY8" s="19"/>
      <c r="DZ8" s="19"/>
      <c r="EA8" s="19"/>
      <c r="EB8" s="19"/>
      <c r="EC8" s="19"/>
      <c r="ED8" s="19"/>
      <c r="EE8" s="19"/>
      <c r="EF8" s="19"/>
      <c r="EG8" s="19"/>
      <c r="EH8" s="19"/>
    </row>
    <row r="9" spans="1:138" s="20" customFormat="1">
      <c r="A9"/>
      <c r="B9" s="16" t="s">
        <v>65</v>
      </c>
      <c r="C9" s="14">
        <v>246.5</v>
      </c>
      <c r="D9" s="14">
        <v>98.6</v>
      </c>
      <c r="E9" s="15">
        <v>0.4</v>
      </c>
      <c r="F9" s="101">
        <f t="shared" si="0"/>
        <v>2.5</v>
      </c>
      <c r="G9" s="14">
        <v>1</v>
      </c>
      <c r="H9" s="10"/>
      <c r="I9"/>
      <c r="J9"/>
      <c r="K9"/>
      <c r="L9"/>
      <c r="M9"/>
      <c r="N9"/>
      <c r="O9"/>
      <c r="P9"/>
      <c r="Q9"/>
      <c r="R9"/>
      <c r="S9"/>
      <c r="T9"/>
      <c r="U9"/>
      <c r="V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19"/>
      <c r="AV9" s="19"/>
      <c r="AW9" s="19"/>
      <c r="AX9" s="19"/>
      <c r="AY9" s="19"/>
      <c r="AZ9" s="19"/>
      <c r="BA9" s="19"/>
      <c r="BB9" s="19"/>
      <c r="BC9" s="19"/>
      <c r="BD9" s="19"/>
      <c r="BE9" s="19"/>
      <c r="BF9" s="19"/>
      <c r="BG9" s="19"/>
      <c r="BH9" s="19"/>
      <c r="BI9" s="19"/>
      <c r="BJ9" s="19"/>
      <c r="BK9" s="19"/>
      <c r="BL9" s="19"/>
      <c r="BM9" s="19"/>
      <c r="BN9" s="19"/>
      <c r="BO9" s="19"/>
      <c r="BP9" s="19"/>
      <c r="BQ9" s="19"/>
      <c r="BR9" s="19"/>
      <c r="BS9" s="19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19"/>
      <c r="DE9" s="19"/>
      <c r="DF9" s="19"/>
      <c r="DG9" s="19"/>
      <c r="DH9" s="19"/>
      <c r="DI9" s="19"/>
      <c r="DJ9" s="19"/>
      <c r="DK9" s="19"/>
      <c r="DL9" s="19"/>
      <c r="DM9" s="19"/>
      <c r="DN9" s="19"/>
      <c r="DO9" s="19"/>
      <c r="DP9" s="19"/>
      <c r="DQ9" s="19"/>
      <c r="DR9" s="19"/>
      <c r="DS9" s="19"/>
      <c r="DT9" s="19"/>
      <c r="DU9" s="19"/>
      <c r="DV9" s="19"/>
      <c r="DW9" s="19"/>
      <c r="DX9" s="19"/>
      <c r="DY9" s="19"/>
      <c r="DZ9" s="19"/>
      <c r="EA9" s="19"/>
      <c r="EB9" s="19"/>
      <c r="EC9" s="19"/>
      <c r="ED9" s="19"/>
      <c r="EE9" s="19"/>
      <c r="EF9" s="19"/>
      <c r="EG9" s="19"/>
      <c r="EH9" s="19"/>
    </row>
    <row r="10" spans="1:138" s="20" customFormat="1" ht="13" thickBot="1">
      <c r="A10"/>
      <c r="B10" s="17" t="s">
        <v>66</v>
      </c>
      <c r="C10" s="18">
        <v>136.1</v>
      </c>
      <c r="D10" s="18">
        <v>13.61</v>
      </c>
      <c r="E10" s="67">
        <v>0.1</v>
      </c>
      <c r="F10" s="102">
        <f t="shared" si="0"/>
        <v>2</v>
      </c>
      <c r="G10" s="18">
        <v>0.2</v>
      </c>
      <c r="H10" s="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  <c r="BD10" s="19"/>
      <c r="BE10" s="19"/>
      <c r="BF10" s="19"/>
      <c r="BG10" s="19"/>
      <c r="BH10" s="19"/>
      <c r="BI10" s="19"/>
      <c r="BJ10" s="19"/>
      <c r="BK10" s="19"/>
      <c r="BL10" s="19"/>
      <c r="BM10" s="19"/>
      <c r="BN10" s="19"/>
      <c r="BO10" s="19"/>
      <c r="BP10" s="19"/>
      <c r="BQ10" s="19"/>
      <c r="BR10" s="19"/>
      <c r="BS10" s="19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19"/>
      <c r="DE10" s="19"/>
      <c r="DF10" s="19"/>
      <c r="DG10" s="19"/>
      <c r="DH10" s="19"/>
      <c r="DI10" s="19"/>
      <c r="DJ10" s="19"/>
      <c r="DK10" s="19"/>
      <c r="DL10" s="19"/>
      <c r="DM10" s="19"/>
      <c r="DN10" s="19"/>
      <c r="DO10" s="19"/>
      <c r="DP10" s="19"/>
      <c r="DQ10" s="19"/>
      <c r="DR10" s="19"/>
      <c r="DS10" s="19"/>
      <c r="DT10" s="19"/>
      <c r="DU10" s="19"/>
      <c r="DV10" s="19"/>
      <c r="DW10" s="19"/>
      <c r="DX10" s="19"/>
      <c r="DY10" s="19"/>
      <c r="DZ10" s="19"/>
      <c r="EA10" s="19"/>
      <c r="EB10" s="19"/>
      <c r="EC10" s="19"/>
      <c r="ED10" s="19"/>
      <c r="EE10" s="19"/>
      <c r="EF10" s="19"/>
      <c r="EG10" s="19"/>
      <c r="EH10" s="19"/>
    </row>
    <row r="11" spans="1:138" s="20" customFormat="1" ht="13" thickBot="1">
      <c r="A11" s="11"/>
      <c r="B11" s="13"/>
      <c r="C11" s="13"/>
      <c r="D11" s="13"/>
      <c r="E11" s="13"/>
      <c r="F11" s="60"/>
      <c r="G11" s="13"/>
      <c r="H11" s="10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  <c r="BD11" s="19"/>
      <c r="BE11" s="19"/>
      <c r="BF11" s="19"/>
      <c r="BG11" s="19"/>
      <c r="BH11" s="19"/>
      <c r="BI11" s="19"/>
      <c r="BJ11" s="19"/>
      <c r="BK11" s="19"/>
      <c r="BL11" s="19"/>
      <c r="BM11" s="19"/>
      <c r="BN11" s="19"/>
      <c r="BO11" s="19"/>
      <c r="BP11" s="19"/>
      <c r="BQ11" s="19"/>
      <c r="BR11" s="19"/>
      <c r="BS11" s="19"/>
      <c r="BT11" s="19"/>
      <c r="BU11" s="19"/>
      <c r="BV11" s="19"/>
      <c r="BW11" s="19"/>
      <c r="BX11" s="19"/>
      <c r="BY11" s="19"/>
      <c r="BZ11" s="19"/>
      <c r="CA11" s="19"/>
      <c r="CB11" s="19"/>
      <c r="CC11" s="19"/>
      <c r="CD11" s="19"/>
      <c r="CE11" s="19"/>
      <c r="CF11" s="19"/>
      <c r="CG11" s="19"/>
      <c r="CH11" s="19"/>
      <c r="CI11" s="19"/>
      <c r="CJ11" s="19"/>
      <c r="CK11" s="19"/>
      <c r="CL11" s="19"/>
      <c r="CM11" s="19"/>
      <c r="CN11" s="19"/>
      <c r="CO11" s="19"/>
      <c r="CP11" s="19"/>
      <c r="CQ11" s="19"/>
      <c r="CR11" s="19"/>
      <c r="CS11" s="19"/>
      <c r="CT11" s="19"/>
      <c r="CU11" s="19"/>
      <c r="CV11" s="19"/>
      <c r="CW11" s="19"/>
      <c r="CX11" s="19"/>
      <c r="CY11" s="19"/>
      <c r="CZ11" s="19"/>
      <c r="DA11" s="19"/>
      <c r="DB11" s="19"/>
      <c r="DC11" s="19"/>
      <c r="DD11" s="19"/>
      <c r="DE11" s="19"/>
      <c r="DF11" s="19"/>
      <c r="DG11" s="19"/>
      <c r="DH11" s="19"/>
      <c r="DI11" s="19"/>
      <c r="DJ11" s="19"/>
      <c r="DK11" s="19"/>
      <c r="DL11" s="19"/>
      <c r="DM11" s="19"/>
      <c r="DN11" s="19"/>
      <c r="DO11" s="19"/>
      <c r="DP11" s="19"/>
      <c r="DQ11" s="19"/>
      <c r="DR11" s="19"/>
      <c r="DS11" s="19"/>
      <c r="DT11" s="19"/>
      <c r="DU11" s="19"/>
      <c r="DV11" s="19"/>
      <c r="DW11" s="19"/>
      <c r="DX11" s="19"/>
      <c r="DY11" s="19"/>
      <c r="DZ11" s="19"/>
      <c r="EA11" s="19"/>
      <c r="EB11" s="19"/>
      <c r="EC11" s="19"/>
      <c r="ED11" s="19"/>
      <c r="EE11" s="19"/>
      <c r="EF11" s="19"/>
      <c r="EG11" s="19"/>
      <c r="EH11" s="19"/>
    </row>
    <row r="12" spans="1:138" s="20" customFormat="1">
      <c r="A12"/>
      <c r="B12" s="65" t="s">
        <v>7</v>
      </c>
      <c r="C12" s="66" t="s">
        <v>1</v>
      </c>
      <c r="D12" s="66" t="s">
        <v>86</v>
      </c>
      <c r="E12" s="110" t="s">
        <v>8</v>
      </c>
      <c r="F12" s="100" t="s">
        <v>3</v>
      </c>
      <c r="G12" s="66" t="s">
        <v>9</v>
      </c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19"/>
      <c r="BN12" s="19"/>
      <c r="BO12" s="19"/>
      <c r="BP12" s="19"/>
      <c r="BQ12" s="19"/>
      <c r="BR12" s="19"/>
      <c r="BS12" s="19"/>
      <c r="BT12" s="19"/>
      <c r="BU12" s="19"/>
      <c r="BV12" s="19"/>
      <c r="BW12" s="19"/>
      <c r="BX12" s="19"/>
      <c r="BY12" s="19"/>
      <c r="BZ12" s="19"/>
      <c r="CA12" s="19"/>
      <c r="CB12" s="19"/>
      <c r="CC12" s="19"/>
      <c r="CD12" s="19"/>
      <c r="CE12" s="19"/>
      <c r="CF12" s="19"/>
      <c r="CG12" s="19"/>
      <c r="CH12" s="19"/>
      <c r="CI12" s="19"/>
      <c r="CJ12" s="19"/>
      <c r="CK12" s="19"/>
      <c r="CL12" s="19"/>
      <c r="CM12" s="19"/>
      <c r="CN12" s="19"/>
      <c r="CO12" s="19"/>
      <c r="CP12" s="19"/>
      <c r="CQ12" s="19"/>
      <c r="CR12" s="19"/>
      <c r="CS12" s="19"/>
      <c r="CT12" s="19"/>
      <c r="CU12" s="19"/>
      <c r="CV12" s="19"/>
      <c r="CW12" s="19"/>
      <c r="CX12" s="19"/>
      <c r="CY12" s="19"/>
      <c r="CZ12" s="19"/>
      <c r="DA12" s="19"/>
      <c r="DB12" s="19"/>
      <c r="DC12" s="19"/>
      <c r="DD12" s="19"/>
      <c r="DE12" s="19"/>
      <c r="DF12" s="19"/>
      <c r="DG12" s="19"/>
      <c r="DH12" s="19"/>
      <c r="DI12" s="19"/>
      <c r="DJ12" s="19"/>
      <c r="DK12" s="19"/>
      <c r="DL12" s="19"/>
      <c r="DM12" s="19"/>
      <c r="DN12" s="19"/>
      <c r="DO12" s="19"/>
      <c r="DP12" s="19"/>
      <c r="DQ12" s="19"/>
      <c r="DR12" s="19"/>
      <c r="DS12" s="19"/>
      <c r="DT12" s="19"/>
      <c r="DU12" s="19"/>
      <c r="DV12" s="19"/>
      <c r="DW12" s="19"/>
      <c r="DX12" s="19"/>
      <c r="DY12" s="19"/>
      <c r="DZ12" s="19"/>
      <c r="EA12" s="19"/>
      <c r="EB12" s="19"/>
      <c r="EC12" s="19"/>
      <c r="ED12" s="19"/>
      <c r="EE12" s="19"/>
      <c r="EF12" s="19"/>
      <c r="EG12" s="19"/>
      <c r="EH12" s="19"/>
    </row>
    <row r="13" spans="1:138" s="21" customFormat="1">
      <c r="A13" s="1"/>
      <c r="B13" s="12" t="s">
        <v>29</v>
      </c>
      <c r="C13" s="14">
        <v>367.1</v>
      </c>
      <c r="D13" s="14">
        <v>18.399999999999999</v>
      </c>
      <c r="E13" s="15">
        <v>50</v>
      </c>
      <c r="F13" s="101">
        <f t="shared" ref="F13:F18" si="1">+((G13*1000/E13)*1)/1000</f>
        <v>1</v>
      </c>
      <c r="G13" s="14">
        <v>50</v>
      </c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</row>
    <row r="14" spans="1:138" s="20" customFormat="1">
      <c r="A14"/>
      <c r="B14" s="16" t="s">
        <v>67</v>
      </c>
      <c r="C14" s="14">
        <v>61.8</v>
      </c>
      <c r="D14" s="14">
        <v>3.09</v>
      </c>
      <c r="E14" s="15">
        <v>50</v>
      </c>
      <c r="F14" s="101">
        <f t="shared" si="1"/>
        <v>1</v>
      </c>
      <c r="G14" s="14">
        <v>50</v>
      </c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/>
      <c r="AR14" s="19"/>
      <c r="AS14" s="19"/>
      <c r="AT14" s="19"/>
      <c r="AU14" s="19"/>
      <c r="AV14" s="19"/>
      <c r="AW14" s="19"/>
      <c r="AX14" s="19"/>
      <c r="AY14" s="19"/>
      <c r="AZ14" s="19"/>
      <c r="BA14" s="19"/>
      <c r="BB14" s="19"/>
      <c r="BC14" s="19"/>
      <c r="BD14" s="19"/>
      <c r="BE14" s="19"/>
      <c r="BF14" s="19"/>
      <c r="BG14" s="19"/>
      <c r="BH14" s="19"/>
      <c r="BI14" s="19"/>
      <c r="BJ14" s="19"/>
      <c r="BK14" s="19"/>
      <c r="BL14" s="19"/>
      <c r="BM14" s="19"/>
      <c r="BN14" s="19"/>
      <c r="BO14" s="19"/>
      <c r="BP14" s="19"/>
      <c r="BQ14" s="19"/>
      <c r="BR14" s="19"/>
      <c r="BS14" s="19"/>
      <c r="BT14" s="19"/>
      <c r="BU14" s="19"/>
      <c r="BV14" s="19"/>
      <c r="BW14" s="19"/>
      <c r="BX14" s="19"/>
      <c r="BY14" s="19"/>
      <c r="BZ14" s="19"/>
      <c r="CA14" s="19"/>
      <c r="CB14" s="19"/>
      <c r="CC14" s="19"/>
      <c r="CD14" s="19"/>
      <c r="CE14" s="19"/>
      <c r="CF14" s="19"/>
      <c r="CG14" s="19"/>
      <c r="CH14" s="19"/>
      <c r="CI14" s="19"/>
      <c r="CJ14" s="19"/>
      <c r="CK14" s="19"/>
      <c r="CL14" s="19"/>
      <c r="CM14" s="19"/>
      <c r="CN14" s="19"/>
      <c r="CO14" s="19"/>
      <c r="CP14" s="19"/>
      <c r="CQ14" s="19"/>
      <c r="CR14" s="19"/>
      <c r="CS14" s="19"/>
      <c r="CT14" s="19"/>
      <c r="CU14" s="19"/>
      <c r="CV14" s="19"/>
      <c r="CW14" s="19"/>
      <c r="CX14" s="19"/>
      <c r="CY14" s="19"/>
      <c r="CZ14" s="19"/>
      <c r="DA14" s="19"/>
      <c r="DB14" s="19"/>
      <c r="DC14" s="19"/>
      <c r="DD14" s="19"/>
      <c r="DE14" s="19"/>
      <c r="DF14" s="19"/>
      <c r="DG14" s="19"/>
      <c r="DH14" s="19"/>
      <c r="DI14" s="19"/>
      <c r="DJ14" s="19"/>
      <c r="DK14" s="19"/>
      <c r="DL14" s="19"/>
      <c r="DM14" s="19"/>
      <c r="DN14" s="19"/>
      <c r="DO14" s="19"/>
      <c r="DP14" s="19"/>
      <c r="DQ14" s="19"/>
      <c r="DR14" s="19"/>
      <c r="DS14" s="19"/>
      <c r="DT14" s="19"/>
      <c r="DU14" s="19"/>
      <c r="DV14" s="19"/>
      <c r="DW14" s="19"/>
      <c r="DX14" s="19"/>
      <c r="DY14" s="19"/>
      <c r="DZ14" s="19"/>
      <c r="EA14" s="19"/>
      <c r="EB14" s="19"/>
      <c r="EC14" s="19"/>
      <c r="ED14" s="19"/>
      <c r="EE14" s="19"/>
      <c r="EF14" s="19"/>
      <c r="EG14" s="19"/>
      <c r="EH14" s="19"/>
    </row>
    <row r="15" spans="1:138" s="20" customFormat="1">
      <c r="A15"/>
      <c r="B15" s="16" t="s">
        <v>68</v>
      </c>
      <c r="C15" s="14">
        <v>197.9</v>
      </c>
      <c r="D15" s="14">
        <v>0.99</v>
      </c>
      <c r="E15" s="15">
        <v>5</v>
      </c>
      <c r="F15" s="101">
        <f t="shared" si="1"/>
        <v>1</v>
      </c>
      <c r="G15" s="14">
        <v>5</v>
      </c>
      <c r="H15" s="10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9"/>
      <c r="AS15" s="19"/>
      <c r="AT15" s="19"/>
      <c r="AU15" s="19"/>
      <c r="AV15" s="19"/>
      <c r="AW15" s="19"/>
      <c r="AX15" s="19"/>
      <c r="AY15" s="19"/>
      <c r="AZ15" s="19"/>
      <c r="BA15" s="19"/>
      <c r="BB15" s="19"/>
      <c r="BC15" s="19"/>
      <c r="BD15" s="19"/>
      <c r="BE15" s="19"/>
      <c r="BF15" s="19"/>
      <c r="BG15" s="19"/>
      <c r="BH15" s="19"/>
      <c r="BI15" s="19"/>
      <c r="BJ15" s="19"/>
      <c r="BK15" s="19"/>
      <c r="BL15" s="19"/>
      <c r="BM15" s="19"/>
      <c r="BN15" s="19"/>
      <c r="BO15" s="19"/>
      <c r="BP15" s="19"/>
      <c r="BQ15" s="19"/>
      <c r="BR15" s="19"/>
      <c r="BS15" s="19"/>
      <c r="BT15" s="19"/>
      <c r="BU15" s="19"/>
      <c r="BV15" s="19"/>
      <c r="BW15" s="19"/>
      <c r="BX15" s="19"/>
      <c r="BY15" s="19"/>
      <c r="BZ15" s="19"/>
      <c r="CA15" s="19"/>
      <c r="CB15" s="19"/>
      <c r="CC15" s="19"/>
      <c r="CD15" s="19"/>
      <c r="CE15" s="19"/>
      <c r="CF15" s="19"/>
      <c r="CG15" s="19"/>
      <c r="CH15" s="19"/>
      <c r="CI15" s="19"/>
      <c r="CJ15" s="19"/>
      <c r="CK15" s="19"/>
      <c r="CL15" s="19"/>
      <c r="CM15" s="19"/>
      <c r="CN15" s="19"/>
      <c r="CO15" s="19"/>
      <c r="CP15" s="19"/>
      <c r="CQ15" s="19"/>
      <c r="CR15" s="19"/>
      <c r="CS15" s="19"/>
      <c r="CT15" s="19"/>
      <c r="CU15" s="19"/>
      <c r="CV15" s="19"/>
      <c r="CW15" s="19"/>
      <c r="CX15" s="19"/>
      <c r="CY15" s="19"/>
      <c r="CZ15" s="19"/>
      <c r="DA15" s="19"/>
      <c r="DB15" s="19"/>
      <c r="DC15" s="19"/>
      <c r="DD15" s="19"/>
      <c r="DE15" s="19"/>
      <c r="DF15" s="19"/>
      <c r="DG15" s="19"/>
      <c r="DH15" s="19"/>
      <c r="DI15" s="19"/>
      <c r="DJ15" s="19"/>
      <c r="DK15" s="19"/>
      <c r="DL15" s="19"/>
      <c r="DM15" s="19"/>
      <c r="DN15" s="19"/>
      <c r="DO15" s="19"/>
      <c r="DP15" s="19"/>
      <c r="DQ15" s="19"/>
      <c r="DR15" s="19"/>
      <c r="DS15" s="19"/>
      <c r="DT15" s="19"/>
      <c r="DU15" s="19"/>
      <c r="DV15" s="19"/>
      <c r="DW15" s="19"/>
      <c r="DX15" s="19"/>
      <c r="DY15" s="19"/>
      <c r="DZ15" s="19"/>
      <c r="EA15" s="19"/>
      <c r="EB15" s="19"/>
      <c r="EC15" s="19"/>
      <c r="ED15" s="19"/>
      <c r="EE15" s="19"/>
      <c r="EF15" s="19"/>
      <c r="EG15" s="19"/>
      <c r="EH15" s="19"/>
    </row>
    <row r="16" spans="1:138" s="20" customFormat="1">
      <c r="A16"/>
      <c r="B16" s="16" t="s">
        <v>69</v>
      </c>
      <c r="C16" s="14">
        <v>287.5</v>
      </c>
      <c r="D16" s="14">
        <v>2.875</v>
      </c>
      <c r="E16" s="15">
        <v>10</v>
      </c>
      <c r="F16" s="101">
        <f t="shared" si="1"/>
        <v>1</v>
      </c>
      <c r="G16" s="14">
        <v>10</v>
      </c>
      <c r="H16" s="10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9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  <c r="BF16" s="19"/>
      <c r="BG16" s="19"/>
      <c r="BH16" s="19"/>
      <c r="BI16" s="19"/>
      <c r="BJ16" s="19"/>
      <c r="BK16" s="19"/>
      <c r="BL16" s="19"/>
      <c r="BM16" s="19"/>
      <c r="BN16" s="19"/>
      <c r="BO16" s="19"/>
      <c r="BP16" s="19"/>
      <c r="BQ16" s="19"/>
      <c r="BR16" s="19"/>
      <c r="BS16" s="19"/>
      <c r="BT16" s="19"/>
      <c r="BU16" s="19"/>
      <c r="BV16" s="19"/>
      <c r="BW16" s="19"/>
      <c r="BX16" s="19"/>
      <c r="BY16" s="19"/>
      <c r="BZ16" s="19"/>
      <c r="CA16" s="19"/>
      <c r="CB16" s="19"/>
      <c r="CC16" s="19"/>
      <c r="CD16" s="19"/>
      <c r="CE16" s="19"/>
      <c r="CF16" s="19"/>
      <c r="CG16" s="19"/>
      <c r="CH16" s="19"/>
      <c r="CI16" s="19"/>
      <c r="CJ16" s="19"/>
      <c r="CK16" s="19"/>
      <c r="CL16" s="19"/>
      <c r="CM16" s="19"/>
      <c r="CN16" s="19"/>
      <c r="CO16" s="19"/>
      <c r="CP16" s="19"/>
      <c r="CQ16" s="19"/>
      <c r="CR16" s="19"/>
      <c r="CS16" s="19"/>
      <c r="CT16" s="19"/>
      <c r="CU16" s="19"/>
      <c r="CV16" s="19"/>
      <c r="CW16" s="19"/>
      <c r="CX16" s="19"/>
      <c r="CY16" s="19"/>
      <c r="CZ16" s="19"/>
      <c r="DA16" s="19"/>
      <c r="DB16" s="19"/>
      <c r="DC16" s="19"/>
      <c r="DD16" s="19"/>
      <c r="DE16" s="19"/>
      <c r="DF16" s="19"/>
      <c r="DG16" s="19"/>
      <c r="DH16" s="19"/>
      <c r="DI16" s="19"/>
      <c r="DJ16" s="19"/>
      <c r="DK16" s="19"/>
      <c r="DL16" s="19"/>
      <c r="DM16" s="19"/>
      <c r="DN16" s="19"/>
      <c r="DO16" s="19"/>
      <c r="DP16" s="19"/>
      <c r="DQ16" s="19"/>
      <c r="DR16" s="19"/>
      <c r="DS16" s="19"/>
      <c r="DT16" s="19"/>
      <c r="DU16" s="19"/>
      <c r="DV16" s="19"/>
      <c r="DW16" s="19"/>
      <c r="DX16" s="19"/>
      <c r="DY16" s="19"/>
      <c r="DZ16" s="19"/>
      <c r="EA16" s="19"/>
      <c r="EB16" s="19"/>
      <c r="EC16" s="19"/>
      <c r="ED16" s="19"/>
      <c r="EE16" s="19"/>
      <c r="EF16" s="19"/>
      <c r="EG16" s="19"/>
      <c r="EH16" s="19"/>
    </row>
    <row r="17" spans="1:138" s="20" customFormat="1">
      <c r="A17"/>
      <c r="B17" s="16" t="s">
        <v>70</v>
      </c>
      <c r="C17" s="14">
        <v>249.7</v>
      </c>
      <c r="D17" s="14">
        <v>0.125</v>
      </c>
      <c r="E17" s="15">
        <v>0.5</v>
      </c>
      <c r="F17" s="101">
        <f t="shared" si="1"/>
        <v>1</v>
      </c>
      <c r="G17" s="14">
        <v>0.5</v>
      </c>
      <c r="H17" s="10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  <c r="AV17" s="19"/>
      <c r="AW17" s="19"/>
      <c r="AX17" s="19"/>
      <c r="AY17" s="19"/>
      <c r="AZ17" s="19"/>
      <c r="BA17" s="19"/>
      <c r="BB17" s="19"/>
      <c r="BC17" s="19"/>
      <c r="BD17" s="19"/>
      <c r="BE17" s="19"/>
      <c r="BF17" s="19"/>
      <c r="BG17" s="19"/>
      <c r="BH17" s="19"/>
      <c r="BI17" s="19"/>
      <c r="BJ17" s="19"/>
      <c r="BK17" s="19"/>
      <c r="BL17" s="19"/>
      <c r="BM17" s="19"/>
      <c r="BN17" s="19"/>
      <c r="BO17" s="19"/>
      <c r="BP17" s="19"/>
      <c r="BQ17" s="19"/>
      <c r="BR17" s="19"/>
      <c r="BS17" s="19"/>
      <c r="BT17" s="19"/>
      <c r="BU17" s="19"/>
      <c r="BV17" s="19"/>
      <c r="BW17" s="19"/>
      <c r="BX17" s="19"/>
      <c r="BY17" s="19"/>
      <c r="BZ17" s="19"/>
      <c r="CA17" s="19"/>
      <c r="CB17" s="19"/>
      <c r="CC17" s="19"/>
      <c r="CD17" s="19"/>
      <c r="CE17" s="19"/>
      <c r="CF17" s="19"/>
      <c r="CG17" s="19"/>
      <c r="CH17" s="19"/>
      <c r="CI17" s="19"/>
      <c r="CJ17" s="19"/>
      <c r="CK17" s="19"/>
      <c r="CL17" s="19"/>
      <c r="CM17" s="19"/>
      <c r="CN17" s="19"/>
      <c r="CO17" s="19"/>
      <c r="CP17" s="19"/>
      <c r="CQ17" s="19"/>
      <c r="CR17" s="19"/>
      <c r="CS17" s="19"/>
      <c r="CT17" s="19"/>
      <c r="CU17" s="19"/>
      <c r="CV17" s="19"/>
      <c r="CW17" s="19"/>
      <c r="CX17" s="19"/>
      <c r="CY17" s="19"/>
      <c r="CZ17" s="19"/>
      <c r="DA17" s="19"/>
      <c r="DB17" s="19"/>
      <c r="DC17" s="19"/>
      <c r="DD17" s="19"/>
      <c r="DE17" s="19"/>
      <c r="DF17" s="19"/>
      <c r="DG17" s="19"/>
      <c r="DH17" s="19"/>
      <c r="DI17" s="19"/>
      <c r="DJ17" s="19"/>
      <c r="DK17" s="19"/>
      <c r="DL17" s="19"/>
      <c r="DM17" s="19"/>
      <c r="DN17" s="19"/>
      <c r="DO17" s="19"/>
      <c r="DP17" s="19"/>
      <c r="DQ17" s="19"/>
      <c r="DR17" s="19"/>
      <c r="DS17" s="19"/>
      <c r="DT17" s="19"/>
      <c r="DU17" s="19"/>
      <c r="DV17" s="19"/>
      <c r="DW17" s="19"/>
      <c r="DX17" s="19"/>
      <c r="DY17" s="19"/>
      <c r="DZ17" s="19"/>
      <c r="EA17" s="19"/>
      <c r="EB17" s="19"/>
      <c r="EC17" s="19"/>
      <c r="ED17" s="19"/>
      <c r="EE17" s="19"/>
      <c r="EF17" s="19"/>
      <c r="EG17" s="19"/>
      <c r="EH17" s="19"/>
    </row>
    <row r="18" spans="1:138" s="20" customFormat="1" ht="13" thickBot="1">
      <c r="A18"/>
      <c r="B18" s="17" t="s">
        <v>71</v>
      </c>
      <c r="C18" s="18">
        <v>242</v>
      </c>
      <c r="D18" s="18">
        <v>2.4500000000000001E-2</v>
      </c>
      <c r="E18" s="67">
        <v>0.1</v>
      </c>
      <c r="F18" s="102">
        <f t="shared" si="1"/>
        <v>1</v>
      </c>
      <c r="G18" s="18">
        <v>0.1</v>
      </c>
      <c r="H18" s="10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9"/>
      <c r="AS18" s="19"/>
      <c r="AT18" s="19"/>
      <c r="AU18" s="19"/>
      <c r="AV18" s="19"/>
      <c r="AW18" s="19"/>
      <c r="AX18" s="19"/>
      <c r="AY18" s="19"/>
      <c r="AZ18" s="19"/>
      <c r="BA18" s="19"/>
      <c r="BB18" s="19"/>
      <c r="BC18" s="19"/>
      <c r="BD18" s="19"/>
      <c r="BE18" s="19"/>
      <c r="BF18" s="19"/>
      <c r="BG18" s="19"/>
      <c r="BH18" s="19"/>
      <c r="BI18" s="19"/>
      <c r="BJ18" s="19"/>
      <c r="BK18" s="19"/>
      <c r="BL18" s="19"/>
      <c r="BM18" s="19"/>
      <c r="BN18" s="19"/>
      <c r="BO18" s="19"/>
      <c r="BP18" s="19"/>
      <c r="BQ18" s="19"/>
      <c r="BR18" s="19"/>
      <c r="BS18" s="19"/>
      <c r="BT18" s="19"/>
      <c r="BU18" s="19"/>
      <c r="BV18" s="19"/>
      <c r="BW18" s="19"/>
      <c r="BX18" s="19"/>
      <c r="BY18" s="19"/>
      <c r="BZ18" s="19"/>
      <c r="CA18" s="19"/>
      <c r="CB18" s="19"/>
      <c r="CC18" s="19"/>
      <c r="CD18" s="19"/>
      <c r="CE18" s="19"/>
      <c r="CF18" s="19"/>
      <c r="CG18" s="19"/>
      <c r="CH18" s="19"/>
      <c r="CI18" s="19"/>
      <c r="CJ18" s="19"/>
      <c r="CK18" s="19"/>
      <c r="CL18" s="19"/>
      <c r="CM18" s="19"/>
      <c r="CN18" s="19"/>
      <c r="CO18" s="19"/>
      <c r="CP18" s="19"/>
      <c r="CQ18" s="19"/>
      <c r="CR18" s="19"/>
      <c r="CS18" s="19"/>
      <c r="CT18" s="19"/>
      <c r="CU18" s="19"/>
      <c r="CV18" s="19"/>
      <c r="CW18" s="19"/>
      <c r="CX18" s="19"/>
      <c r="CY18" s="19"/>
      <c r="CZ18" s="19"/>
      <c r="DA18" s="19"/>
      <c r="DB18" s="19"/>
      <c r="DC18" s="19"/>
      <c r="DD18" s="19"/>
      <c r="DE18" s="19"/>
      <c r="DF18" s="19"/>
      <c r="DG18" s="19"/>
      <c r="DH18" s="19"/>
      <c r="DI18" s="19"/>
      <c r="DJ18" s="19"/>
      <c r="DK18" s="19"/>
      <c r="DL18" s="19"/>
      <c r="DM18" s="19"/>
      <c r="DN18" s="19"/>
      <c r="DO18" s="19"/>
      <c r="DP18" s="19"/>
      <c r="DQ18" s="19"/>
      <c r="DR18" s="19"/>
      <c r="DS18" s="19"/>
      <c r="DT18" s="19"/>
      <c r="DU18" s="19"/>
      <c r="DV18" s="19"/>
      <c r="DW18" s="19"/>
      <c r="DX18" s="19"/>
      <c r="DY18" s="19"/>
      <c r="DZ18" s="19"/>
      <c r="EA18" s="19"/>
      <c r="EB18" s="19"/>
      <c r="EC18" s="19"/>
      <c r="ED18" s="19"/>
      <c r="EE18" s="19"/>
      <c r="EF18" s="19"/>
      <c r="EG18" s="19"/>
      <c r="EH18" s="19"/>
    </row>
    <row r="19" spans="1:138" s="20" customFormat="1" ht="13" thickBot="1">
      <c r="A19" s="11"/>
      <c r="B19" s="13"/>
      <c r="C19" s="13"/>
      <c r="D19" s="13"/>
      <c r="E19" s="13" t="s">
        <v>10</v>
      </c>
      <c r="F19" s="60" t="s">
        <v>5</v>
      </c>
      <c r="G19" s="13" t="s">
        <v>5</v>
      </c>
      <c r="H19" s="11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O19" s="19"/>
      <c r="AP19" s="19"/>
      <c r="AQ19" s="19"/>
      <c r="AR19" s="19"/>
      <c r="AS19" s="19"/>
      <c r="AT19" s="19"/>
      <c r="AU19" s="19"/>
      <c r="AV19" s="19"/>
      <c r="AW19" s="19"/>
      <c r="AX19" s="19"/>
      <c r="AY19" s="19"/>
      <c r="AZ19" s="19"/>
      <c r="BA19" s="19"/>
      <c r="BB19" s="19"/>
      <c r="BC19" s="19"/>
      <c r="BD19" s="19"/>
      <c r="BE19" s="19"/>
      <c r="BF19" s="19"/>
      <c r="BG19" s="19"/>
      <c r="BH19" s="19"/>
      <c r="BI19" s="19"/>
      <c r="BJ19" s="19"/>
      <c r="BK19" s="19"/>
      <c r="BL19" s="19"/>
      <c r="BM19" s="19"/>
      <c r="BN19" s="19"/>
      <c r="BO19" s="19"/>
      <c r="BP19" s="19"/>
      <c r="BQ19" s="19"/>
      <c r="BR19" s="19"/>
      <c r="BS19" s="19"/>
      <c r="BT19" s="19"/>
      <c r="BU19" s="19"/>
      <c r="BV19" s="19"/>
      <c r="BW19" s="19"/>
      <c r="BX19" s="19"/>
      <c r="BY19" s="19"/>
      <c r="BZ19" s="19"/>
      <c r="CA19" s="19"/>
      <c r="CB19" s="19"/>
      <c r="CC19" s="19"/>
      <c r="CD19" s="19"/>
      <c r="CE19" s="19"/>
      <c r="CF19" s="19"/>
      <c r="CG19" s="19"/>
      <c r="CH19" s="19"/>
      <c r="CI19" s="19"/>
      <c r="CJ19" s="19"/>
      <c r="CK19" s="19"/>
      <c r="CL19" s="19"/>
      <c r="CM19" s="19"/>
      <c r="CN19" s="19"/>
      <c r="CO19" s="19"/>
      <c r="CP19" s="19"/>
      <c r="CQ19" s="19"/>
      <c r="CR19" s="19"/>
      <c r="CS19" s="19"/>
      <c r="CT19" s="19"/>
      <c r="CU19" s="19"/>
      <c r="CV19" s="19"/>
      <c r="CW19" s="19"/>
      <c r="CX19" s="19"/>
      <c r="CY19" s="19"/>
      <c r="CZ19" s="19"/>
      <c r="DA19" s="19"/>
      <c r="DB19" s="19"/>
      <c r="DC19" s="19"/>
      <c r="DD19" s="19"/>
      <c r="DE19" s="19"/>
      <c r="DF19" s="19"/>
      <c r="DG19" s="19"/>
      <c r="DH19" s="19"/>
      <c r="DI19" s="19"/>
      <c r="DJ19" s="19"/>
      <c r="DK19" s="19"/>
      <c r="DL19" s="19"/>
      <c r="DM19" s="19"/>
      <c r="DN19" s="19"/>
      <c r="DO19" s="19"/>
      <c r="DP19" s="19"/>
      <c r="DQ19" s="19"/>
      <c r="DR19" s="19"/>
      <c r="DS19" s="19"/>
      <c r="DT19" s="19"/>
      <c r="DU19" s="19"/>
      <c r="DV19" s="19"/>
      <c r="DW19" s="19"/>
      <c r="DX19" s="19"/>
      <c r="DY19" s="19"/>
      <c r="DZ19" s="19"/>
      <c r="EA19" s="19"/>
      <c r="EB19" s="19"/>
      <c r="EC19" s="19"/>
      <c r="ED19" s="19"/>
      <c r="EE19" s="19"/>
      <c r="EF19" s="19"/>
      <c r="EG19" s="19"/>
      <c r="EH19" s="19"/>
    </row>
    <row r="20" spans="1:138" s="20" customFormat="1" ht="13" thickBot="1">
      <c r="A20"/>
      <c r="B20" s="326" t="s">
        <v>16</v>
      </c>
      <c r="C20" s="327"/>
      <c r="D20" s="13"/>
      <c r="E20" s="13"/>
      <c r="F20" s="13"/>
      <c r="G20" s="13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  <c r="AP20" s="19"/>
      <c r="AQ20" s="19"/>
      <c r="AR20" s="19"/>
      <c r="AS20" s="19"/>
      <c r="AT20" s="19"/>
      <c r="AU20" s="19"/>
      <c r="AV20" s="19"/>
      <c r="AW20" s="19"/>
      <c r="AX20" s="19"/>
      <c r="AY20" s="19"/>
      <c r="AZ20" s="19"/>
      <c r="BA20" s="19"/>
      <c r="BB20" s="19"/>
      <c r="BC20" s="19"/>
      <c r="BD20" s="19"/>
      <c r="BE20" s="19"/>
      <c r="BF20" s="19"/>
      <c r="BG20" s="19"/>
      <c r="BH20" s="19"/>
      <c r="BI20" s="19"/>
      <c r="BJ20" s="19"/>
      <c r="BK20" s="19"/>
      <c r="BL20" s="19"/>
      <c r="BM20" s="19"/>
      <c r="BN20" s="19"/>
      <c r="BO20" s="19"/>
      <c r="BP20" s="19"/>
      <c r="BQ20" s="19"/>
      <c r="BR20" s="19"/>
      <c r="BS20" s="19"/>
      <c r="BT20" s="19"/>
      <c r="BU20" s="19"/>
      <c r="BV20" s="19"/>
      <c r="BW20" s="19"/>
      <c r="BX20" s="19"/>
      <c r="BY20" s="19"/>
      <c r="BZ20" s="19"/>
      <c r="CA20" s="19"/>
      <c r="CB20" s="19"/>
      <c r="CC20" s="19"/>
      <c r="CD20" s="19"/>
      <c r="CE20" s="19"/>
      <c r="CF20" s="19"/>
      <c r="CG20" s="19"/>
      <c r="CH20" s="19"/>
      <c r="CI20" s="19"/>
      <c r="CJ20" s="19"/>
      <c r="CK20" s="19"/>
      <c r="CL20" s="19"/>
      <c r="CM20" s="19"/>
      <c r="CN20" s="19"/>
      <c r="CO20" s="19"/>
      <c r="CP20" s="19"/>
      <c r="CQ20" s="19"/>
      <c r="CR20" s="19"/>
      <c r="CS20" s="19"/>
      <c r="CT20" s="19"/>
      <c r="CU20" s="19"/>
      <c r="CV20" s="19"/>
      <c r="CW20" s="19"/>
      <c r="CX20" s="19"/>
      <c r="CY20" s="19"/>
      <c r="CZ20" s="19"/>
      <c r="DA20" s="19"/>
      <c r="DB20" s="19"/>
      <c r="DC20" s="19"/>
      <c r="DD20" s="19"/>
      <c r="DE20" s="19"/>
      <c r="DF20" s="19"/>
      <c r="DG20" s="19"/>
      <c r="DH20" s="19"/>
      <c r="DI20" s="19"/>
      <c r="DJ20" s="19"/>
      <c r="DK20" s="19"/>
      <c r="DL20" s="19"/>
      <c r="DM20" s="19"/>
      <c r="DN20" s="19"/>
      <c r="DO20" s="19"/>
      <c r="DP20" s="19"/>
      <c r="DQ20" s="19"/>
      <c r="DR20" s="19"/>
      <c r="DS20" s="19"/>
      <c r="DT20" s="19"/>
      <c r="DU20" s="19"/>
      <c r="DV20" s="19"/>
      <c r="DW20" s="19"/>
      <c r="DX20" s="19"/>
      <c r="DY20" s="19"/>
      <c r="DZ20" s="19"/>
      <c r="EA20" s="19"/>
      <c r="EB20" s="19"/>
      <c r="EC20" s="19"/>
      <c r="ED20" s="19"/>
      <c r="EE20" s="19"/>
      <c r="EF20" s="19"/>
      <c r="EG20" s="19"/>
      <c r="EH20" s="19"/>
    </row>
    <row r="21" spans="1:138" s="20" customFormat="1" ht="13" thickBot="1">
      <c r="A21"/>
      <c r="B21" s="114"/>
      <c r="C21" s="115"/>
      <c r="D21" s="13"/>
      <c r="E21" s="13"/>
      <c r="F21" s="13"/>
      <c r="G21" s="13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19"/>
      <c r="BK21" s="19"/>
      <c r="BL21" s="19"/>
      <c r="BM21" s="19"/>
      <c r="BN21" s="19"/>
      <c r="BO21" s="19"/>
      <c r="BP21" s="19"/>
      <c r="BQ21" s="19"/>
      <c r="BR21" s="19"/>
      <c r="BS21" s="19"/>
      <c r="BT21" s="19"/>
      <c r="BU21" s="19"/>
      <c r="BV21" s="19"/>
      <c r="BW21" s="19"/>
      <c r="BX21" s="19"/>
      <c r="BY21" s="19"/>
      <c r="BZ21" s="19"/>
      <c r="CA21" s="19"/>
      <c r="CB21" s="19"/>
      <c r="CC21" s="19"/>
      <c r="CD21" s="19"/>
      <c r="CE21" s="19"/>
      <c r="CF21" s="19"/>
      <c r="CG21" s="19"/>
      <c r="CH21" s="19"/>
      <c r="CI21" s="19"/>
      <c r="CJ21" s="19"/>
      <c r="CK21" s="19"/>
      <c r="CL21" s="19"/>
      <c r="CM21" s="19"/>
      <c r="CN21" s="19"/>
      <c r="CO21" s="19"/>
      <c r="CP21" s="19"/>
      <c r="CQ21" s="19"/>
      <c r="CR21" s="19"/>
      <c r="CS21" s="19"/>
      <c r="CT21" s="19"/>
      <c r="CU21" s="19"/>
      <c r="CV21" s="19"/>
      <c r="CW21" s="19"/>
      <c r="CX21" s="19"/>
      <c r="CY21" s="19"/>
      <c r="CZ21" s="19"/>
      <c r="DA21" s="19"/>
      <c r="DB21" s="19"/>
      <c r="DC21" s="19"/>
      <c r="DD21" s="19"/>
      <c r="DE21" s="19"/>
      <c r="DF21" s="19"/>
      <c r="DG21" s="19"/>
      <c r="DH21" s="19"/>
      <c r="DI21" s="19"/>
      <c r="DJ21" s="19"/>
      <c r="DK21" s="19"/>
      <c r="DL21" s="19"/>
      <c r="DM21" s="19"/>
      <c r="DN21" s="19"/>
      <c r="DO21" s="19"/>
      <c r="DP21" s="19"/>
      <c r="DQ21" s="19"/>
      <c r="DR21" s="19"/>
      <c r="DS21" s="19"/>
      <c r="DT21" s="19"/>
      <c r="DU21" s="19"/>
      <c r="DV21" s="19"/>
      <c r="DW21" s="19"/>
      <c r="DX21" s="19"/>
      <c r="DY21" s="19"/>
      <c r="DZ21" s="19"/>
      <c r="EA21" s="19"/>
      <c r="EB21" s="19"/>
      <c r="EC21" s="19"/>
      <c r="ED21" s="19"/>
      <c r="EE21" s="19"/>
      <c r="EF21" s="19"/>
      <c r="EG21" s="19"/>
      <c r="EH21" s="19"/>
    </row>
    <row r="22" spans="1:138" s="20" customFormat="1" ht="13" thickBot="1">
      <c r="A22"/>
      <c r="B22" s="148" t="s">
        <v>77</v>
      </c>
      <c r="C22" s="116" t="s">
        <v>76</v>
      </c>
      <c r="D22" s="117"/>
      <c r="E22" s="13"/>
      <c r="F22" s="13"/>
      <c r="G22" s="13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9"/>
      <c r="AS22" s="19"/>
      <c r="AT22" s="19"/>
      <c r="AU22" s="19"/>
      <c r="AV22" s="19"/>
      <c r="AW22" s="19"/>
      <c r="AX22" s="19"/>
      <c r="AY22" s="19"/>
      <c r="AZ22" s="19"/>
      <c r="BA22" s="19"/>
      <c r="BB22" s="19"/>
      <c r="BC22" s="19"/>
      <c r="BD22" s="19"/>
      <c r="BE22" s="19"/>
      <c r="BF22" s="19"/>
      <c r="BG22" s="19"/>
      <c r="BH22" s="19"/>
      <c r="BI22" s="19"/>
      <c r="BJ22" s="19"/>
      <c r="BK22" s="19"/>
      <c r="BL22" s="19"/>
      <c r="BM22" s="19"/>
      <c r="BN22" s="19"/>
      <c r="BO22" s="19"/>
      <c r="BP22" s="19"/>
      <c r="BQ22" s="19"/>
      <c r="BR22" s="19"/>
      <c r="BS22" s="19"/>
      <c r="BT22" s="19"/>
      <c r="BU22" s="19"/>
      <c r="BV22" s="19"/>
      <c r="BW22" s="19"/>
      <c r="BX22" s="19"/>
      <c r="BY22" s="19"/>
      <c r="BZ22" s="19"/>
      <c r="CA22" s="19"/>
      <c r="CB22" s="19"/>
      <c r="CC22" s="19"/>
      <c r="CD22" s="19"/>
      <c r="CE22" s="19"/>
      <c r="CF22" s="19"/>
      <c r="CG22" s="19"/>
      <c r="CH22" s="19"/>
      <c r="CI22" s="19"/>
      <c r="CJ22" s="19"/>
      <c r="CK22" s="19"/>
      <c r="CL22" s="19"/>
      <c r="CM22" s="19"/>
      <c r="CN22" s="19"/>
      <c r="CO22" s="19"/>
      <c r="CP22" s="19"/>
      <c r="CQ22" s="19"/>
      <c r="CR22" s="19"/>
      <c r="CS22" s="19"/>
      <c r="CT22" s="19"/>
      <c r="CU22" s="19"/>
      <c r="CV22" s="19"/>
      <c r="CW22" s="19"/>
      <c r="CX22" s="19"/>
      <c r="CY22" s="19"/>
      <c r="CZ22" s="19"/>
      <c r="DA22" s="19"/>
      <c r="DB22" s="19"/>
      <c r="DC22" s="19"/>
      <c r="DD22" s="19"/>
      <c r="DE22" s="19"/>
      <c r="DF22" s="19"/>
      <c r="DG22" s="19"/>
      <c r="DH22" s="19"/>
      <c r="DI22" s="19"/>
      <c r="DJ22" s="19"/>
      <c r="DK22" s="19"/>
      <c r="DL22" s="19"/>
      <c r="DM22" s="19"/>
      <c r="DN22" s="19"/>
      <c r="DO22" s="19"/>
      <c r="DP22" s="19"/>
      <c r="DQ22" s="19"/>
      <c r="DR22" s="19"/>
      <c r="DS22" s="19"/>
      <c r="DT22" s="19"/>
      <c r="DU22" s="19"/>
      <c r="DV22" s="19"/>
      <c r="DW22" s="19"/>
      <c r="DX22" s="19"/>
      <c r="DY22" s="19"/>
      <c r="DZ22" s="19"/>
      <c r="EA22" s="19"/>
      <c r="EB22" s="19"/>
      <c r="EC22" s="19"/>
      <c r="ED22" s="19"/>
      <c r="EE22" s="19"/>
      <c r="EF22" s="19"/>
      <c r="EG22" s="19"/>
      <c r="EH22" s="19"/>
    </row>
    <row r="23" spans="1:138" s="20" customFormat="1">
      <c r="A23"/>
      <c r="B23" s="86"/>
      <c r="C23" s="87"/>
      <c r="D23" s="87"/>
      <c r="E23" s="87"/>
      <c r="F23" s="87"/>
      <c r="G23" s="87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  <c r="BF23" s="19"/>
      <c r="BG23" s="19"/>
      <c r="BH23" s="19"/>
      <c r="BI23" s="19"/>
      <c r="BJ23" s="19"/>
      <c r="BK23" s="19"/>
      <c r="BL23" s="19"/>
      <c r="BM23" s="19"/>
      <c r="BN23" s="19"/>
      <c r="BO23" s="19"/>
      <c r="BP23" s="19"/>
      <c r="BQ23" s="19"/>
      <c r="BR23" s="19"/>
      <c r="BS23" s="19"/>
      <c r="BT23" s="19"/>
      <c r="BU23" s="19"/>
      <c r="BV23" s="19"/>
      <c r="BW23" s="19"/>
      <c r="BX23" s="19"/>
      <c r="BY23" s="19"/>
      <c r="BZ23" s="19"/>
      <c r="CA23" s="19"/>
      <c r="CB23" s="19"/>
      <c r="CC23" s="19"/>
      <c r="CD23" s="19"/>
      <c r="CE23" s="19"/>
      <c r="CF23" s="19"/>
      <c r="CG23" s="19"/>
      <c r="CH23" s="19"/>
      <c r="CI23" s="19"/>
      <c r="CJ23" s="19"/>
      <c r="CK23" s="19"/>
      <c r="CL23" s="19"/>
      <c r="CM23" s="19"/>
      <c r="CN23" s="19"/>
      <c r="CO23" s="19"/>
      <c r="CP23" s="19"/>
      <c r="CQ23" s="19"/>
      <c r="CR23" s="19"/>
      <c r="CS23" s="19"/>
      <c r="CT23" s="19"/>
      <c r="CU23" s="19"/>
      <c r="CV23" s="19"/>
      <c r="CW23" s="19"/>
      <c r="CX23" s="19"/>
      <c r="CY23" s="19"/>
      <c r="CZ23" s="19"/>
      <c r="DA23" s="19"/>
      <c r="DB23" s="19"/>
      <c r="DC23" s="19"/>
      <c r="DD23" s="19"/>
      <c r="DE23" s="19"/>
      <c r="DF23" s="19"/>
      <c r="DG23" s="19"/>
      <c r="DH23" s="19"/>
      <c r="DI23" s="19"/>
      <c r="DJ23" s="19"/>
      <c r="DK23" s="19"/>
      <c r="DL23" s="19"/>
      <c r="DM23" s="19"/>
      <c r="DN23" s="19"/>
      <c r="DO23" s="19"/>
      <c r="DP23" s="19"/>
      <c r="DQ23" s="19"/>
      <c r="DR23" s="19"/>
      <c r="DS23" s="19"/>
      <c r="DT23" s="19"/>
      <c r="DU23" s="19"/>
      <c r="DV23" s="19"/>
      <c r="DW23" s="19"/>
      <c r="DX23" s="19"/>
      <c r="DY23" s="19"/>
      <c r="DZ23" s="19"/>
      <c r="EA23" s="19"/>
      <c r="EB23" s="19"/>
      <c r="EC23" s="19"/>
      <c r="ED23" s="19"/>
      <c r="EE23" s="19"/>
      <c r="EF23" s="19"/>
      <c r="EG23" s="19"/>
      <c r="EH23" s="19"/>
    </row>
    <row r="24" spans="1:138" s="20" customFormat="1" ht="13" thickBot="1">
      <c r="A24"/>
      <c r="B24" s="87" t="s">
        <v>78</v>
      </c>
      <c r="C24" s="88"/>
      <c r="D24" s="88"/>
      <c r="E24" s="88" t="s">
        <v>43</v>
      </c>
      <c r="F24" s="88"/>
      <c r="G24" s="88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9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19"/>
      <c r="BE24" s="19"/>
      <c r="BF24" s="19"/>
      <c r="BG24" s="19"/>
      <c r="BH24" s="19"/>
      <c r="BI24" s="19"/>
      <c r="BJ24" s="19"/>
      <c r="BK24" s="19"/>
      <c r="BL24" s="19"/>
      <c r="BM24" s="19"/>
      <c r="BN24" s="19"/>
      <c r="BO24" s="19"/>
      <c r="BP24" s="19"/>
      <c r="BQ24" s="19"/>
      <c r="BR24" s="19"/>
      <c r="BS24" s="19"/>
      <c r="BT24" s="19"/>
      <c r="BU24" s="19"/>
      <c r="BV24" s="19"/>
      <c r="BW24" s="19"/>
      <c r="BX24" s="19"/>
      <c r="BY24" s="19"/>
      <c r="BZ24" s="19"/>
      <c r="CA24" s="19"/>
      <c r="CB24" s="19"/>
      <c r="CC24" s="19"/>
      <c r="CD24" s="19"/>
      <c r="CE24" s="19"/>
      <c r="CF24" s="19"/>
      <c r="CG24" s="19"/>
      <c r="CH24" s="19"/>
      <c r="CI24" s="19"/>
      <c r="CJ24" s="19"/>
      <c r="CK24" s="19"/>
      <c r="CL24" s="19"/>
      <c r="CM24" s="19"/>
      <c r="CN24" s="19"/>
      <c r="CO24" s="19"/>
      <c r="CP24" s="19"/>
      <c r="CQ24" s="19"/>
      <c r="CR24" s="19"/>
      <c r="CS24" s="19"/>
      <c r="CT24" s="19"/>
      <c r="CU24" s="19"/>
      <c r="CV24" s="19"/>
      <c r="CW24" s="19"/>
      <c r="CX24" s="19"/>
      <c r="CY24" s="19"/>
      <c r="CZ24" s="19"/>
      <c r="DA24" s="19"/>
      <c r="DB24" s="19"/>
      <c r="DC24" s="19"/>
      <c r="DD24" s="19"/>
      <c r="DE24" s="19"/>
      <c r="DF24" s="19"/>
      <c r="DG24" s="19"/>
      <c r="DH24" s="19"/>
      <c r="DI24" s="19"/>
      <c r="DJ24" s="19"/>
      <c r="DK24" s="19"/>
      <c r="DL24" s="19"/>
      <c r="DM24" s="19"/>
      <c r="DN24" s="19"/>
      <c r="DO24" s="19"/>
      <c r="DP24" s="19"/>
      <c r="DQ24" s="19"/>
      <c r="DR24" s="19"/>
      <c r="DS24" s="19"/>
      <c r="DT24" s="19"/>
      <c r="DU24" s="19"/>
      <c r="DV24" s="19"/>
      <c r="DW24" s="19"/>
      <c r="DX24" s="19"/>
      <c r="DY24" s="19"/>
      <c r="DZ24" s="19"/>
      <c r="EA24" s="19"/>
      <c r="EB24" s="19"/>
      <c r="EC24" s="19"/>
      <c r="ED24" s="19"/>
      <c r="EE24" s="19"/>
      <c r="EF24" s="19"/>
      <c r="EG24" s="19"/>
      <c r="EH24" s="19"/>
    </row>
    <row r="25" spans="1:138" s="20" customFormat="1">
      <c r="A25"/>
      <c r="B25" s="145" t="s">
        <v>11</v>
      </c>
      <c r="C25" s="146" t="s">
        <v>30</v>
      </c>
      <c r="D25" s="147" t="s">
        <v>17</v>
      </c>
      <c r="E25" s="145" t="s">
        <v>11</v>
      </c>
      <c r="F25" s="146" t="s">
        <v>30</v>
      </c>
      <c r="G25" s="147" t="s">
        <v>17</v>
      </c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9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  <c r="BF25" s="19"/>
      <c r="BG25" s="19"/>
      <c r="BH25" s="19"/>
      <c r="BI25" s="19"/>
      <c r="BJ25" s="19"/>
      <c r="BK25" s="19"/>
      <c r="BL25" s="19"/>
      <c r="BM25" s="19"/>
      <c r="BN25" s="19"/>
      <c r="BO25" s="19"/>
      <c r="BP25" s="19"/>
      <c r="BQ25" s="19"/>
      <c r="BR25" s="19"/>
      <c r="BS25" s="19"/>
      <c r="BT25" s="19"/>
      <c r="BU25" s="19"/>
      <c r="BV25" s="19"/>
      <c r="BW25" s="19"/>
      <c r="BX25" s="19"/>
      <c r="BY25" s="19"/>
      <c r="BZ25" s="19"/>
      <c r="CA25" s="19"/>
      <c r="CB25" s="19"/>
      <c r="CC25" s="19"/>
      <c r="CD25" s="19"/>
      <c r="CE25" s="19"/>
      <c r="CF25" s="19"/>
      <c r="CG25" s="19"/>
      <c r="CH25" s="19"/>
      <c r="CI25" s="19"/>
      <c r="CJ25" s="19"/>
      <c r="CK25" s="19"/>
      <c r="CL25" s="19"/>
      <c r="CM25" s="19"/>
      <c r="CN25" s="19"/>
      <c r="CO25" s="19"/>
      <c r="CP25" s="19"/>
      <c r="CQ25" s="19"/>
      <c r="CR25" s="19"/>
      <c r="CS25" s="19"/>
      <c r="CT25" s="19"/>
      <c r="CU25" s="19"/>
      <c r="CV25" s="19"/>
      <c r="CW25" s="19"/>
      <c r="CX25" s="19"/>
      <c r="CY25" s="19"/>
      <c r="CZ25" s="19"/>
      <c r="DA25" s="19"/>
      <c r="DB25" s="19"/>
      <c r="DC25" s="19"/>
      <c r="DD25" s="19"/>
      <c r="DE25" s="19"/>
      <c r="DF25" s="19"/>
      <c r="DG25" s="19"/>
      <c r="DH25" s="19"/>
      <c r="DI25" s="19"/>
      <c r="DJ25" s="19"/>
      <c r="DK25" s="19"/>
      <c r="DL25" s="19"/>
      <c r="DM25" s="19"/>
      <c r="DN25" s="19"/>
      <c r="DO25" s="19"/>
      <c r="DP25" s="19"/>
      <c r="DQ25" s="19"/>
      <c r="DR25" s="19"/>
      <c r="DS25" s="19"/>
      <c r="DT25" s="19"/>
      <c r="DU25" s="19"/>
      <c r="DV25" s="19"/>
      <c r="DW25" s="19"/>
      <c r="DX25" s="19"/>
      <c r="DY25" s="19"/>
      <c r="DZ25" s="19"/>
      <c r="EA25" s="19"/>
      <c r="EB25" s="19"/>
      <c r="EC25" s="19"/>
      <c r="ED25" s="19"/>
      <c r="EE25" s="19"/>
      <c r="EF25" s="19"/>
      <c r="EG25" s="19"/>
      <c r="EH25" s="19"/>
    </row>
    <row r="26" spans="1:138" s="20" customFormat="1">
      <c r="A26"/>
      <c r="B26" s="89" t="s">
        <v>12</v>
      </c>
      <c r="C26" s="90">
        <v>1.2</v>
      </c>
      <c r="D26" s="103">
        <v>4.79</v>
      </c>
      <c r="E26" s="89" t="s">
        <v>44</v>
      </c>
      <c r="F26" s="90">
        <v>0.01</v>
      </c>
      <c r="G26" s="103" t="s">
        <v>50</v>
      </c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  <c r="AP26" s="19"/>
      <c r="AQ26" s="19"/>
      <c r="AR26" s="19"/>
      <c r="AS26" s="19"/>
      <c r="AT26" s="19"/>
      <c r="AU26" s="19"/>
      <c r="AV26" s="19"/>
      <c r="AW26" s="19"/>
      <c r="AX26" s="19"/>
      <c r="AY26" s="19"/>
      <c r="AZ26" s="19"/>
      <c r="BA26" s="19"/>
      <c r="BB26" s="19"/>
      <c r="BC26" s="19"/>
      <c r="BD26" s="19"/>
      <c r="BE26" s="19"/>
      <c r="BF26" s="19"/>
      <c r="BG26" s="19"/>
      <c r="BH26" s="19"/>
      <c r="BI26" s="19"/>
      <c r="BJ26" s="19"/>
      <c r="BK26" s="19"/>
      <c r="BL26" s="19"/>
      <c r="BM26" s="19"/>
      <c r="BN26" s="19"/>
      <c r="BO26" s="19"/>
      <c r="BP26" s="19"/>
      <c r="BQ26" s="19"/>
      <c r="BR26" s="19"/>
      <c r="BS26" s="19"/>
      <c r="BT26" s="19"/>
      <c r="BU26" s="19"/>
      <c r="BV26" s="19"/>
      <c r="BW26" s="19"/>
      <c r="BX26" s="19"/>
      <c r="BY26" s="19"/>
      <c r="BZ26" s="19"/>
      <c r="CA26" s="19"/>
      <c r="CB26" s="19"/>
      <c r="CC26" s="19"/>
      <c r="CD26" s="19"/>
      <c r="CE26" s="19"/>
      <c r="CF26" s="19"/>
      <c r="CG26" s="19"/>
      <c r="CH26" s="19"/>
      <c r="CI26" s="19"/>
      <c r="CJ26" s="19"/>
      <c r="CK26" s="19"/>
      <c r="CL26" s="19"/>
      <c r="CM26" s="19"/>
      <c r="CN26" s="19"/>
      <c r="CO26" s="19"/>
      <c r="CP26" s="19"/>
      <c r="CQ26" s="19"/>
      <c r="CR26" s="19"/>
      <c r="CS26" s="19"/>
      <c r="CT26" s="19"/>
      <c r="CU26" s="19"/>
      <c r="CV26" s="19"/>
      <c r="CW26" s="19"/>
      <c r="CX26" s="19"/>
      <c r="CY26" s="19"/>
      <c r="CZ26" s="19"/>
      <c r="DA26" s="19"/>
      <c r="DB26" s="19"/>
      <c r="DC26" s="19"/>
      <c r="DD26" s="19"/>
      <c r="DE26" s="19"/>
      <c r="DF26" s="19"/>
      <c r="DG26" s="19"/>
      <c r="DH26" s="19"/>
      <c r="DI26" s="19"/>
      <c r="DJ26" s="19"/>
      <c r="DK26" s="19"/>
      <c r="DL26" s="19"/>
      <c r="DM26" s="19"/>
      <c r="DN26" s="19"/>
      <c r="DO26" s="19"/>
      <c r="DP26" s="19"/>
      <c r="DQ26" s="19"/>
      <c r="DR26" s="19"/>
      <c r="DS26" s="19"/>
      <c r="DT26" s="19"/>
      <c r="DU26" s="19"/>
      <c r="DV26" s="19"/>
      <c r="DW26" s="19"/>
      <c r="DX26" s="19"/>
      <c r="DY26" s="19"/>
      <c r="DZ26" s="19"/>
      <c r="EA26" s="19"/>
      <c r="EB26" s="19"/>
      <c r="EC26" s="19"/>
      <c r="ED26" s="19"/>
      <c r="EE26" s="19"/>
      <c r="EF26" s="19"/>
      <c r="EG26" s="19"/>
      <c r="EH26" s="19"/>
    </row>
    <row r="27" spans="1:138" s="20" customFormat="1">
      <c r="A27"/>
      <c r="B27" s="89" t="s">
        <v>13</v>
      </c>
      <c r="C27" s="90">
        <v>1</v>
      </c>
      <c r="D27" s="103">
        <v>1.05</v>
      </c>
      <c r="E27" s="89" t="s">
        <v>45</v>
      </c>
      <c r="F27" s="90">
        <v>5.0000000000000001E-3</v>
      </c>
      <c r="G27" s="103" t="s">
        <v>51</v>
      </c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  <c r="AP27" s="19"/>
      <c r="AQ27" s="19"/>
      <c r="AR27" s="19"/>
      <c r="AS27" s="19"/>
      <c r="AT27" s="19"/>
      <c r="AU27" s="19"/>
      <c r="AV27" s="19"/>
      <c r="AW27" s="19"/>
      <c r="AX27" s="19"/>
      <c r="AY27" s="19"/>
      <c r="AZ27" s="19"/>
      <c r="BA27" s="19"/>
      <c r="BB27" s="19"/>
      <c r="BC27" s="19"/>
      <c r="BD27" s="19"/>
      <c r="BE27" s="19"/>
      <c r="BF27" s="19"/>
      <c r="BG27" s="19"/>
      <c r="BH27" s="19"/>
      <c r="BI27" s="19"/>
      <c r="BJ27" s="19"/>
      <c r="BK27" s="19"/>
      <c r="BL27" s="19"/>
      <c r="BM27" s="19"/>
      <c r="BN27" s="19"/>
      <c r="BO27" s="19"/>
      <c r="BP27" s="19"/>
      <c r="BQ27" s="19"/>
      <c r="BR27" s="19"/>
      <c r="BS27" s="19"/>
      <c r="BT27" s="19"/>
      <c r="BU27" s="19"/>
      <c r="BV27" s="19"/>
      <c r="BW27" s="19"/>
      <c r="BX27" s="19"/>
      <c r="BY27" s="19"/>
      <c r="BZ27" s="19"/>
      <c r="CA27" s="19"/>
      <c r="CB27" s="19"/>
      <c r="CC27" s="19"/>
      <c r="CD27" s="19"/>
      <c r="CE27" s="19"/>
      <c r="CF27" s="19"/>
      <c r="CG27" s="19"/>
      <c r="CH27" s="19"/>
      <c r="CI27" s="19"/>
      <c r="CJ27" s="19"/>
      <c r="CK27" s="19"/>
      <c r="CL27" s="19"/>
      <c r="CM27" s="19"/>
      <c r="CN27" s="19"/>
      <c r="CO27" s="19"/>
      <c r="CP27" s="19"/>
      <c r="CQ27" s="19"/>
      <c r="CR27" s="19"/>
      <c r="CS27" s="19"/>
      <c r="CT27" s="19"/>
      <c r="CU27" s="19"/>
      <c r="CV27" s="19"/>
      <c r="CW27" s="19"/>
      <c r="CX27" s="19"/>
      <c r="CY27" s="19"/>
      <c r="CZ27" s="19"/>
      <c r="DA27" s="19"/>
      <c r="DB27" s="19"/>
      <c r="DC27" s="19"/>
      <c r="DD27" s="19"/>
      <c r="DE27" s="19"/>
      <c r="DF27" s="19"/>
      <c r="DG27" s="19"/>
      <c r="DH27" s="19"/>
      <c r="DI27" s="19"/>
      <c r="DJ27" s="19"/>
      <c r="DK27" s="19"/>
      <c r="DL27" s="19"/>
      <c r="DM27" s="19"/>
      <c r="DN27" s="19"/>
      <c r="DO27" s="19"/>
      <c r="DP27" s="19"/>
      <c r="DQ27" s="19"/>
      <c r="DR27" s="19"/>
      <c r="DS27" s="19"/>
      <c r="DT27" s="19"/>
      <c r="DU27" s="19"/>
      <c r="DV27" s="19"/>
      <c r="DW27" s="19"/>
      <c r="DX27" s="19"/>
      <c r="DY27" s="19"/>
      <c r="DZ27" s="19"/>
      <c r="EA27" s="19"/>
      <c r="EB27" s="19"/>
      <c r="EC27" s="19"/>
      <c r="ED27" s="19"/>
      <c r="EE27" s="19"/>
      <c r="EF27" s="19"/>
      <c r="EG27" s="19"/>
      <c r="EH27" s="19"/>
    </row>
    <row r="28" spans="1:138" s="20" customFormat="1">
      <c r="A28"/>
      <c r="B28" s="89" t="s">
        <v>14</v>
      </c>
      <c r="C28" s="90">
        <v>1</v>
      </c>
      <c r="D28" s="103">
        <v>1.03</v>
      </c>
      <c r="E28" s="89" t="s">
        <v>46</v>
      </c>
      <c r="F28" s="90">
        <v>0.01</v>
      </c>
      <c r="G28" s="103" t="s">
        <v>55</v>
      </c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19"/>
      <c r="AR28" s="19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19"/>
      <c r="BE28" s="19"/>
      <c r="BF28" s="19"/>
      <c r="BG28" s="19"/>
      <c r="BH28" s="19"/>
      <c r="BI28" s="19"/>
      <c r="BJ28" s="19"/>
      <c r="BK28" s="19"/>
      <c r="BL28" s="19"/>
      <c r="BM28" s="19"/>
      <c r="BN28" s="19"/>
      <c r="BO28" s="19"/>
      <c r="BP28" s="19"/>
      <c r="BQ28" s="19"/>
      <c r="BR28" s="19"/>
      <c r="BS28" s="19"/>
      <c r="BT28" s="19"/>
      <c r="BU28" s="19"/>
      <c r="BV28" s="19"/>
      <c r="BW28" s="19"/>
      <c r="BX28" s="19"/>
      <c r="BY28" s="19"/>
      <c r="BZ28" s="19"/>
      <c r="CA28" s="19"/>
      <c r="CB28" s="19"/>
      <c r="CC28" s="19"/>
      <c r="CD28" s="19"/>
      <c r="CE28" s="19"/>
      <c r="CF28" s="19"/>
      <c r="CG28" s="19"/>
      <c r="CH28" s="19"/>
      <c r="CI28" s="19"/>
      <c r="CJ28" s="19"/>
      <c r="CK28" s="19"/>
      <c r="CL28" s="19"/>
      <c r="CM28" s="19"/>
      <c r="CN28" s="19"/>
      <c r="CO28" s="19"/>
      <c r="CP28" s="19"/>
      <c r="CQ28" s="19"/>
      <c r="CR28" s="19"/>
      <c r="CS28" s="19"/>
      <c r="CT28" s="19"/>
      <c r="CU28" s="19"/>
      <c r="CV28" s="19"/>
      <c r="CW28" s="19"/>
      <c r="CX28" s="19"/>
      <c r="CY28" s="19"/>
      <c r="CZ28" s="19"/>
      <c r="DA28" s="19"/>
      <c r="DB28" s="19"/>
      <c r="DC28" s="19"/>
      <c r="DD28" s="19"/>
      <c r="DE28" s="19"/>
      <c r="DF28" s="19"/>
      <c r="DG28" s="19"/>
      <c r="DH28" s="19"/>
      <c r="DI28" s="19"/>
      <c r="DJ28" s="19"/>
      <c r="DK28" s="19"/>
      <c r="DL28" s="19"/>
      <c r="DM28" s="19"/>
      <c r="DN28" s="19"/>
      <c r="DO28" s="19"/>
      <c r="DP28" s="19"/>
      <c r="DQ28" s="19"/>
      <c r="DR28" s="19"/>
      <c r="DS28" s="19"/>
      <c r="DT28" s="19"/>
      <c r="DU28" s="19"/>
      <c r="DV28" s="19"/>
      <c r="DW28" s="19"/>
      <c r="DX28" s="19"/>
      <c r="DY28" s="19"/>
      <c r="DZ28" s="19"/>
      <c r="EA28" s="19"/>
      <c r="EB28" s="19"/>
      <c r="EC28" s="19"/>
      <c r="ED28" s="19"/>
      <c r="EE28" s="19"/>
      <c r="EF28" s="19"/>
      <c r="EG28" s="19"/>
      <c r="EH28" s="19"/>
    </row>
    <row r="29" spans="1:138" s="20" customFormat="1">
      <c r="A29"/>
      <c r="B29" s="93" t="s">
        <v>82</v>
      </c>
      <c r="C29" s="90">
        <v>0</v>
      </c>
      <c r="D29" s="103">
        <v>1.72</v>
      </c>
      <c r="E29" s="89" t="s">
        <v>47</v>
      </c>
      <c r="F29" s="90">
        <v>5.0000000000000001E-4</v>
      </c>
      <c r="G29" s="103" t="s">
        <v>52</v>
      </c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  <c r="AP29" s="19"/>
      <c r="AQ29" s="19"/>
      <c r="AR29" s="19"/>
      <c r="AS29" s="19"/>
      <c r="AT29" s="19"/>
      <c r="AU29" s="19"/>
      <c r="AV29" s="19"/>
      <c r="AW29" s="19"/>
      <c r="AX29" s="19"/>
      <c r="AY29" s="19"/>
      <c r="AZ29" s="19"/>
      <c r="BA29" s="19"/>
      <c r="BB29" s="19"/>
      <c r="BC29" s="19"/>
      <c r="BD29" s="19"/>
      <c r="BE29" s="19"/>
      <c r="BF29" s="19"/>
      <c r="BG29" s="19"/>
      <c r="BH29" s="19"/>
      <c r="BI29" s="19"/>
      <c r="BJ29" s="19"/>
      <c r="BK29" s="19"/>
      <c r="BL29" s="19"/>
      <c r="BM29" s="19"/>
      <c r="BN29" s="19"/>
      <c r="BO29" s="19"/>
      <c r="BP29" s="19"/>
      <c r="BQ29" s="19"/>
      <c r="BR29" s="19"/>
      <c r="BS29" s="19"/>
      <c r="BT29" s="19"/>
      <c r="BU29" s="19"/>
      <c r="BV29" s="19"/>
      <c r="BW29" s="19"/>
      <c r="BX29" s="19"/>
      <c r="BY29" s="19"/>
      <c r="BZ29" s="19"/>
      <c r="CA29" s="19"/>
      <c r="CB29" s="19"/>
      <c r="CC29" s="19"/>
      <c r="CD29" s="19"/>
      <c r="CE29" s="19"/>
      <c r="CF29" s="19"/>
      <c r="CG29" s="19"/>
      <c r="CH29" s="19"/>
      <c r="CI29" s="19"/>
      <c r="CJ29" s="19"/>
      <c r="CK29" s="19"/>
      <c r="CL29" s="19"/>
      <c r="CM29" s="19"/>
      <c r="CN29" s="19"/>
      <c r="CO29" s="19"/>
      <c r="CP29" s="19"/>
      <c r="CQ29" s="19"/>
      <c r="CR29" s="19"/>
      <c r="CS29" s="19"/>
      <c r="CT29" s="19"/>
      <c r="CU29" s="19"/>
      <c r="CV29" s="19"/>
      <c r="CW29" s="19"/>
      <c r="CX29" s="19"/>
      <c r="CY29" s="19"/>
      <c r="CZ29" s="19"/>
      <c r="DA29" s="19"/>
      <c r="DB29" s="19"/>
      <c r="DC29" s="19"/>
      <c r="DD29" s="19"/>
      <c r="DE29" s="19"/>
      <c r="DF29" s="19"/>
      <c r="DG29" s="19"/>
      <c r="DH29" s="19"/>
      <c r="DI29" s="19"/>
      <c r="DJ29" s="19"/>
      <c r="DK29" s="19"/>
      <c r="DL29" s="19"/>
      <c r="DM29" s="19"/>
      <c r="DN29" s="19"/>
      <c r="DO29" s="19"/>
      <c r="DP29" s="19"/>
      <c r="DQ29" s="19"/>
      <c r="DR29" s="19"/>
      <c r="DS29" s="19"/>
      <c r="DT29" s="19"/>
      <c r="DU29" s="19"/>
      <c r="DV29" s="19"/>
      <c r="DW29" s="19"/>
      <c r="DX29" s="19"/>
      <c r="DY29" s="19"/>
      <c r="DZ29" s="19"/>
      <c r="EA29" s="19"/>
      <c r="EB29" s="19"/>
      <c r="EC29" s="19"/>
      <c r="ED29" s="19"/>
      <c r="EE29" s="19"/>
      <c r="EF29" s="19"/>
      <c r="EG29" s="19"/>
      <c r="EH29" s="19"/>
    </row>
    <row r="30" spans="1:138" s="20" customFormat="1" ht="13" thickBot="1">
      <c r="A30"/>
      <c r="B30" s="89" t="s">
        <v>15</v>
      </c>
      <c r="C30" s="90">
        <v>2.5099999999999998</v>
      </c>
      <c r="D30" s="103">
        <v>3.19</v>
      </c>
      <c r="E30" s="91" t="s">
        <v>48</v>
      </c>
      <c r="F30" s="92">
        <v>1E-4</v>
      </c>
      <c r="G30" s="105" t="s">
        <v>53</v>
      </c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  <c r="AP30" s="19"/>
      <c r="AQ30" s="19"/>
      <c r="AR30" s="19"/>
      <c r="AS30" s="19"/>
      <c r="AT30" s="19"/>
      <c r="AU30" s="19"/>
      <c r="AV30" s="19"/>
      <c r="AW30" s="19"/>
      <c r="AX30" s="19"/>
      <c r="AY30" s="19"/>
      <c r="AZ30" s="19"/>
      <c r="BA30" s="19"/>
      <c r="BB30" s="19"/>
      <c r="BC30" s="19"/>
      <c r="BD30" s="19"/>
      <c r="BE30" s="19"/>
      <c r="BF30" s="19"/>
      <c r="BG30" s="19"/>
      <c r="BH30" s="19"/>
      <c r="BI30" s="19"/>
      <c r="BJ30" s="19"/>
      <c r="BK30" s="19"/>
      <c r="BL30" s="19"/>
      <c r="BM30" s="19"/>
      <c r="BN30" s="19"/>
      <c r="BO30" s="19"/>
      <c r="BP30" s="19"/>
      <c r="BQ30" s="19"/>
      <c r="BR30" s="19"/>
      <c r="BS30" s="19"/>
      <c r="BT30" s="19"/>
      <c r="BU30" s="19"/>
      <c r="BV30" s="19"/>
      <c r="BW30" s="19"/>
      <c r="BX30" s="19"/>
      <c r="BY30" s="19"/>
      <c r="BZ30" s="19"/>
      <c r="CA30" s="19"/>
      <c r="CB30" s="19"/>
      <c r="CC30" s="19"/>
      <c r="CD30" s="19"/>
      <c r="CE30" s="19"/>
      <c r="CF30" s="19"/>
      <c r="CG30" s="19"/>
      <c r="CH30" s="19"/>
      <c r="CI30" s="19"/>
      <c r="CJ30" s="19"/>
      <c r="CK30" s="19"/>
      <c r="CL30" s="19"/>
      <c r="CM30" s="19"/>
      <c r="CN30" s="19"/>
      <c r="CO30" s="19"/>
      <c r="CP30" s="19"/>
      <c r="CQ30" s="19"/>
      <c r="CR30" s="19"/>
      <c r="CS30" s="19"/>
      <c r="CT30" s="19"/>
      <c r="CU30" s="19"/>
      <c r="CV30" s="19"/>
      <c r="CW30" s="19"/>
      <c r="CX30" s="19"/>
      <c r="CY30" s="19"/>
      <c r="CZ30" s="19"/>
      <c r="DA30" s="19"/>
      <c r="DB30" s="19"/>
      <c r="DC30" s="19"/>
      <c r="DD30" s="19"/>
      <c r="DE30" s="19"/>
      <c r="DF30" s="19"/>
      <c r="DG30" s="19"/>
      <c r="DH30" s="19"/>
      <c r="DI30" s="19"/>
      <c r="DJ30" s="19"/>
      <c r="DK30" s="19"/>
      <c r="DL30" s="19"/>
      <c r="DM30" s="19"/>
      <c r="DN30" s="19"/>
      <c r="DO30" s="19"/>
      <c r="DP30" s="19"/>
      <c r="DQ30" s="19"/>
      <c r="DR30" s="19"/>
      <c r="DS30" s="19"/>
      <c r="DT30" s="19"/>
      <c r="DU30" s="19"/>
      <c r="DV30" s="19"/>
      <c r="DW30" s="19"/>
      <c r="DX30" s="19"/>
      <c r="DY30" s="19"/>
      <c r="DZ30" s="19"/>
      <c r="EA30" s="19"/>
      <c r="EB30" s="19"/>
      <c r="EC30" s="19"/>
      <c r="ED30" s="19"/>
      <c r="EE30" s="19"/>
      <c r="EF30" s="19"/>
      <c r="EG30" s="19"/>
      <c r="EH30" s="19"/>
    </row>
    <row r="31" spans="1:138" s="20" customFormat="1">
      <c r="A31"/>
      <c r="B31" s="93" t="s">
        <v>83</v>
      </c>
      <c r="C31" s="90">
        <v>0.5</v>
      </c>
      <c r="D31" s="103">
        <v>7.75</v>
      </c>
      <c r="E31" s="9" t="s">
        <v>5</v>
      </c>
      <c r="F31" s="9" t="s">
        <v>5</v>
      </c>
      <c r="G31" s="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  <c r="AP31" s="19"/>
      <c r="AQ31" s="19"/>
      <c r="AR31" s="19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19"/>
      <c r="BE31" s="19"/>
      <c r="BF31" s="19"/>
      <c r="BG31" s="19"/>
      <c r="BH31" s="19"/>
      <c r="BI31" s="19"/>
      <c r="BJ31" s="19"/>
      <c r="BK31" s="19"/>
      <c r="BL31" s="19"/>
      <c r="BM31" s="19"/>
      <c r="BN31" s="19"/>
      <c r="BO31" s="19"/>
      <c r="BP31" s="19"/>
      <c r="BQ31" s="19"/>
      <c r="BR31" s="19"/>
      <c r="BS31" s="19"/>
      <c r="BT31" s="19"/>
      <c r="BU31" s="19"/>
      <c r="BV31" s="19"/>
      <c r="BW31" s="19"/>
      <c r="BX31" s="19"/>
      <c r="BY31" s="19"/>
      <c r="BZ31" s="19"/>
      <c r="CA31" s="19"/>
      <c r="CB31" s="19"/>
      <c r="CC31" s="19"/>
      <c r="CD31" s="19"/>
      <c r="CE31" s="19"/>
      <c r="CF31" s="19"/>
      <c r="CG31" s="19"/>
      <c r="CH31" s="19"/>
      <c r="CI31" s="19"/>
      <c r="CJ31" s="19"/>
      <c r="CK31" s="19"/>
      <c r="CL31" s="19"/>
      <c r="CM31" s="19"/>
      <c r="CN31" s="19"/>
      <c r="CO31" s="19"/>
      <c r="CP31" s="19"/>
      <c r="CQ31" s="19"/>
      <c r="CR31" s="19"/>
      <c r="CS31" s="19"/>
      <c r="CT31" s="19"/>
      <c r="CU31" s="19"/>
      <c r="CV31" s="19"/>
      <c r="CW31" s="19"/>
      <c r="CX31" s="19"/>
      <c r="CY31" s="19"/>
      <c r="CZ31" s="19"/>
      <c r="DA31" s="19"/>
      <c r="DB31" s="19"/>
      <c r="DC31" s="19"/>
      <c r="DD31" s="19"/>
      <c r="DE31" s="19"/>
      <c r="DF31" s="19"/>
      <c r="DG31" s="19"/>
      <c r="DH31" s="19"/>
      <c r="DI31" s="19"/>
      <c r="DJ31" s="19"/>
      <c r="DK31" s="19"/>
      <c r="DL31" s="19"/>
      <c r="DM31" s="19"/>
      <c r="DN31" s="19"/>
      <c r="DO31" s="19"/>
      <c r="DP31" s="19"/>
      <c r="DQ31" s="19"/>
      <c r="DR31" s="19"/>
      <c r="DS31" s="19"/>
      <c r="DT31" s="19"/>
      <c r="DU31" s="19"/>
      <c r="DV31" s="19"/>
      <c r="DW31" s="19"/>
      <c r="DX31" s="19"/>
      <c r="DY31" s="19"/>
      <c r="DZ31" s="19"/>
      <c r="EA31" s="19"/>
      <c r="EB31" s="19"/>
      <c r="EC31" s="19"/>
      <c r="ED31" s="19"/>
      <c r="EE31" s="19"/>
      <c r="EF31" s="19"/>
      <c r="EG31" s="19"/>
      <c r="EH31" s="19"/>
    </row>
    <row r="32" spans="1:138" s="20" customFormat="1">
      <c r="A32"/>
      <c r="B32" s="93" t="s">
        <v>84</v>
      </c>
      <c r="C32" s="90">
        <v>1.0105</v>
      </c>
      <c r="D32" s="103">
        <v>0.89300000000000002</v>
      </c>
      <c r="E32" s="9" t="s">
        <v>5</v>
      </c>
      <c r="F32" s="9" t="s">
        <v>5</v>
      </c>
      <c r="G32" s="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  <c r="AS32" s="19"/>
      <c r="AT32" s="19"/>
      <c r="AU32" s="19"/>
      <c r="AV32" s="19"/>
      <c r="AW32" s="19"/>
      <c r="AX32" s="19"/>
      <c r="AY32" s="19"/>
      <c r="AZ32" s="19"/>
      <c r="BA32" s="19"/>
      <c r="BB32" s="19"/>
      <c r="BC32" s="19"/>
      <c r="BD32" s="19"/>
      <c r="BE32" s="19"/>
      <c r="BF32" s="19"/>
      <c r="BG32" s="19"/>
      <c r="BH32" s="19"/>
      <c r="BI32" s="19"/>
      <c r="BJ32" s="19"/>
      <c r="BK32" s="19"/>
      <c r="BL32" s="19"/>
      <c r="BM32" s="19"/>
      <c r="BN32" s="19"/>
      <c r="BO32" s="19"/>
      <c r="BP32" s="19"/>
      <c r="BQ32" s="19"/>
      <c r="BR32" s="19"/>
      <c r="BS32" s="19"/>
      <c r="BT32" s="19"/>
      <c r="BU32" s="19"/>
      <c r="BV32" s="19"/>
      <c r="BW32" s="19"/>
      <c r="BX32" s="19"/>
      <c r="BY32" s="19"/>
      <c r="BZ32" s="19"/>
      <c r="CA32" s="19"/>
      <c r="CB32" s="19"/>
      <c r="CC32" s="19"/>
      <c r="CD32" s="19"/>
      <c r="CE32" s="19"/>
      <c r="CF32" s="19"/>
      <c r="CG32" s="19"/>
      <c r="CH32" s="19"/>
      <c r="CI32" s="19"/>
      <c r="CJ32" s="19"/>
      <c r="CK32" s="19"/>
      <c r="CL32" s="19"/>
      <c r="CM32" s="19"/>
      <c r="CN32" s="19"/>
      <c r="CO32" s="19"/>
      <c r="CP32" s="19"/>
      <c r="CQ32" s="19"/>
      <c r="CR32" s="19"/>
      <c r="CS32" s="19"/>
      <c r="CT32" s="19"/>
      <c r="CU32" s="19"/>
      <c r="CV32" s="19"/>
      <c r="CW32" s="19"/>
      <c r="CX32" s="19"/>
      <c r="CY32" s="19"/>
      <c r="CZ32" s="19"/>
      <c r="DA32" s="19"/>
      <c r="DB32" s="19"/>
      <c r="DC32" s="19"/>
      <c r="DD32" s="19"/>
      <c r="DE32" s="19"/>
      <c r="DF32" s="19"/>
      <c r="DG32" s="19"/>
      <c r="DH32" s="19"/>
      <c r="DI32" s="19"/>
      <c r="DJ32" s="19"/>
      <c r="DK32" s="19"/>
      <c r="DL32" s="19"/>
      <c r="DM32" s="19"/>
      <c r="DN32" s="19"/>
      <c r="DO32" s="19"/>
      <c r="DP32" s="19"/>
      <c r="DQ32" s="19"/>
      <c r="DR32" s="19"/>
      <c r="DS32" s="19"/>
      <c r="DT32" s="19"/>
      <c r="DU32" s="19"/>
      <c r="DV32" s="19"/>
      <c r="DW32" s="19"/>
      <c r="DX32" s="19"/>
      <c r="DY32" s="19"/>
      <c r="DZ32" s="19"/>
      <c r="EA32" s="19"/>
      <c r="EB32" s="19"/>
      <c r="EC32" s="19"/>
      <c r="ED32" s="19"/>
      <c r="EE32" s="19"/>
      <c r="EF32" s="19"/>
      <c r="EG32" s="19"/>
      <c r="EH32" s="19"/>
    </row>
    <row r="33" spans="1:138" s="20" customFormat="1">
      <c r="A33"/>
      <c r="B33" s="93" t="s">
        <v>85</v>
      </c>
      <c r="C33" s="90">
        <v>0.2</v>
      </c>
      <c r="D33" s="104" t="s">
        <v>49</v>
      </c>
      <c r="E33" s="9" t="s">
        <v>5</v>
      </c>
      <c r="F33" s="72" t="s">
        <v>5</v>
      </c>
      <c r="G33" s="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  <c r="AS33" s="19"/>
      <c r="AT33" s="19"/>
      <c r="AU33" s="19"/>
      <c r="AV33" s="19"/>
      <c r="AW33" s="19"/>
      <c r="AX33" s="19"/>
      <c r="AY33" s="19"/>
      <c r="AZ33" s="19"/>
      <c r="BA33" s="19"/>
      <c r="BB33" s="19"/>
      <c r="BC33" s="19"/>
      <c r="BD33" s="19"/>
      <c r="BE33" s="19"/>
      <c r="BF33" s="19"/>
      <c r="BG33" s="19"/>
      <c r="BH33" s="19"/>
      <c r="BI33" s="19"/>
      <c r="BJ33" s="19"/>
      <c r="BK33" s="19"/>
      <c r="BL33" s="19"/>
      <c r="BM33" s="19"/>
      <c r="BN33" s="19"/>
      <c r="BO33" s="19"/>
      <c r="BP33" s="19"/>
      <c r="BQ33" s="19"/>
      <c r="BR33" s="19"/>
      <c r="BS33" s="19"/>
      <c r="BT33" s="19"/>
      <c r="BU33" s="19"/>
      <c r="BV33" s="19"/>
      <c r="BW33" s="19"/>
      <c r="BX33" s="19"/>
      <c r="BY33" s="19"/>
      <c r="BZ33" s="19"/>
      <c r="CA33" s="19"/>
      <c r="CB33" s="19"/>
      <c r="CC33" s="19"/>
      <c r="CD33" s="19"/>
      <c r="CE33" s="19"/>
      <c r="CF33" s="19"/>
      <c r="CG33" s="19"/>
      <c r="CH33" s="19"/>
      <c r="CI33" s="19"/>
      <c r="CJ33" s="19"/>
      <c r="CK33" s="19"/>
      <c r="CL33" s="19"/>
      <c r="CM33" s="19"/>
      <c r="CN33" s="19"/>
      <c r="CO33" s="19"/>
      <c r="CP33" s="19"/>
      <c r="CQ33" s="19"/>
      <c r="CR33" s="19"/>
      <c r="CS33" s="19"/>
      <c r="CT33" s="19"/>
      <c r="CU33" s="19"/>
      <c r="CV33" s="19"/>
      <c r="CW33" s="19"/>
      <c r="CX33" s="19"/>
      <c r="CY33" s="19"/>
      <c r="CZ33" s="19"/>
      <c r="DA33" s="19"/>
      <c r="DB33" s="19"/>
      <c r="DC33" s="19"/>
      <c r="DD33" s="19"/>
      <c r="DE33" s="19"/>
      <c r="DF33" s="19"/>
      <c r="DG33" s="19"/>
      <c r="DH33" s="19"/>
      <c r="DI33" s="19"/>
      <c r="DJ33" s="19"/>
      <c r="DK33" s="19"/>
      <c r="DL33" s="19"/>
      <c r="DM33" s="19"/>
      <c r="DN33" s="19"/>
      <c r="DO33" s="19"/>
      <c r="DP33" s="19"/>
      <c r="DQ33" s="19"/>
      <c r="DR33" s="19"/>
      <c r="DS33" s="19"/>
      <c r="DT33" s="19"/>
      <c r="DU33" s="19"/>
      <c r="DV33" s="19"/>
      <c r="DW33" s="19"/>
      <c r="DX33" s="19"/>
      <c r="DY33" s="19"/>
      <c r="DZ33" s="19"/>
      <c r="EA33" s="19"/>
      <c r="EB33" s="19"/>
      <c r="EC33" s="19"/>
      <c r="ED33" s="19"/>
      <c r="EE33" s="19"/>
      <c r="EF33" s="19"/>
      <c r="EG33" s="19"/>
      <c r="EH33" s="19"/>
    </row>
    <row r="34" spans="1:138" s="20" customFormat="1" ht="13" thickBot="1">
      <c r="A34"/>
      <c r="B34" s="91" t="s">
        <v>18</v>
      </c>
      <c r="C34" s="92">
        <v>0.10120000000000001</v>
      </c>
      <c r="D34" s="105">
        <v>1.38</v>
      </c>
      <c r="E34" s="9" t="s">
        <v>5</v>
      </c>
      <c r="F34" s="9" t="s">
        <v>5</v>
      </c>
      <c r="G34" s="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19"/>
      <c r="AV34" s="19"/>
      <c r="AW34" s="19"/>
      <c r="AX34" s="19"/>
      <c r="AY34" s="19"/>
      <c r="AZ34" s="19"/>
      <c r="BA34" s="19"/>
      <c r="BB34" s="19"/>
      <c r="BC34" s="19"/>
      <c r="BD34" s="19"/>
      <c r="BE34" s="19"/>
      <c r="BF34" s="19"/>
      <c r="BG34" s="19"/>
      <c r="BH34" s="19"/>
      <c r="BI34" s="19"/>
      <c r="BJ34" s="19"/>
      <c r="BK34" s="19"/>
      <c r="BL34" s="19"/>
      <c r="BM34" s="19"/>
      <c r="BN34" s="19"/>
      <c r="BO34" s="19"/>
      <c r="BP34" s="19"/>
      <c r="BQ34" s="19"/>
      <c r="BR34" s="19"/>
      <c r="BS34" s="19"/>
      <c r="BT34" s="19"/>
      <c r="BU34" s="19"/>
      <c r="BV34" s="19"/>
      <c r="BW34" s="19"/>
      <c r="BX34" s="19"/>
      <c r="BY34" s="19"/>
      <c r="BZ34" s="19"/>
      <c r="CA34" s="19"/>
      <c r="CB34" s="19"/>
      <c r="CC34" s="19"/>
      <c r="CD34" s="19"/>
      <c r="CE34" s="19"/>
      <c r="CF34" s="19"/>
      <c r="CG34" s="19"/>
      <c r="CH34" s="19"/>
      <c r="CI34" s="19"/>
      <c r="CJ34" s="19"/>
      <c r="CK34" s="19"/>
      <c r="CL34" s="19"/>
      <c r="CM34" s="19"/>
      <c r="CN34" s="19"/>
      <c r="CO34" s="19"/>
      <c r="CP34" s="19"/>
      <c r="CQ34" s="19"/>
      <c r="CR34" s="19"/>
      <c r="CS34" s="19"/>
      <c r="CT34" s="19"/>
      <c r="CU34" s="19"/>
      <c r="CV34" s="19"/>
      <c r="CW34" s="19"/>
      <c r="CX34" s="19"/>
      <c r="CY34" s="19"/>
      <c r="CZ34" s="19"/>
      <c r="DA34" s="19"/>
      <c r="DB34" s="19"/>
      <c r="DC34" s="19"/>
      <c r="DD34" s="19"/>
      <c r="DE34" s="19"/>
      <c r="DF34" s="19"/>
      <c r="DG34" s="19"/>
      <c r="DH34" s="19"/>
      <c r="DI34" s="19"/>
      <c r="DJ34" s="19"/>
      <c r="DK34" s="19"/>
      <c r="DL34" s="19"/>
      <c r="DM34" s="19"/>
      <c r="DN34" s="19"/>
      <c r="DO34" s="19"/>
      <c r="DP34" s="19"/>
      <c r="DQ34" s="19"/>
      <c r="DR34" s="19"/>
      <c r="DS34" s="19"/>
      <c r="DT34" s="19"/>
      <c r="DU34" s="19"/>
      <c r="DV34" s="19"/>
      <c r="DW34" s="19"/>
      <c r="DX34" s="19"/>
      <c r="DY34" s="19"/>
      <c r="DZ34" s="19"/>
      <c r="EA34" s="19"/>
      <c r="EB34" s="19"/>
      <c r="EC34" s="19"/>
      <c r="ED34" s="19"/>
      <c r="EE34" s="19"/>
      <c r="EF34" s="19"/>
      <c r="EG34" s="19"/>
      <c r="EH34" s="19"/>
    </row>
    <row r="36" spans="1:138">
      <c r="B36" s="11"/>
      <c r="C36" s="11"/>
      <c r="D36" s="11"/>
      <c r="E36" s="11"/>
      <c r="F36" s="11"/>
      <c r="G36" s="11"/>
      <c r="H36" s="11"/>
    </row>
    <row r="37" spans="1:138" ht="28">
      <c r="B37" s="81" t="s">
        <v>73</v>
      </c>
      <c r="C37" s="2"/>
      <c r="D37" s="2"/>
      <c r="E37" s="2"/>
      <c r="F37" s="2"/>
      <c r="G37" s="2"/>
      <c r="H37" s="11"/>
    </row>
    <row r="38" spans="1:138" ht="13" thickBot="1">
      <c r="A38" s="11"/>
      <c r="B38" s="2"/>
      <c r="C38" s="2"/>
      <c r="D38" s="2"/>
      <c r="E38" s="2"/>
      <c r="F38" s="2"/>
      <c r="G38" s="2"/>
      <c r="H38" s="80"/>
    </row>
    <row r="39" spans="1:138">
      <c r="B39" s="61" t="s">
        <v>0</v>
      </c>
      <c r="C39" s="62" t="s">
        <v>1</v>
      </c>
      <c r="D39" s="62" t="s">
        <v>86</v>
      </c>
      <c r="E39" s="109" t="s">
        <v>2</v>
      </c>
      <c r="F39" s="95" t="s">
        <v>3</v>
      </c>
      <c r="G39" s="62" t="s">
        <v>4</v>
      </c>
      <c r="H39" s="10"/>
    </row>
    <row r="40" spans="1:138">
      <c r="B40" s="5" t="s">
        <v>19</v>
      </c>
      <c r="C40" s="3">
        <v>80</v>
      </c>
      <c r="D40" s="3">
        <v>80</v>
      </c>
      <c r="E40" s="98">
        <v>1</v>
      </c>
      <c r="F40" s="96">
        <f t="shared" ref="F40:F47" si="2">+((G40*1000/E40)*1)/1000</f>
        <v>2</v>
      </c>
      <c r="G40" s="3">
        <v>2</v>
      </c>
      <c r="H40" s="10"/>
    </row>
    <row r="41" spans="1:138">
      <c r="B41" s="5" t="s">
        <v>20</v>
      </c>
      <c r="C41" s="3">
        <v>101.1</v>
      </c>
      <c r="D41" s="3">
        <v>101.1</v>
      </c>
      <c r="E41" s="98">
        <v>1</v>
      </c>
      <c r="F41" s="96">
        <f t="shared" si="2"/>
        <v>3</v>
      </c>
      <c r="G41" s="3">
        <v>3</v>
      </c>
      <c r="H41" s="10"/>
    </row>
    <row r="42" spans="1:138">
      <c r="B42" s="5" t="s">
        <v>37</v>
      </c>
      <c r="C42" s="3" t="s">
        <v>38</v>
      </c>
      <c r="D42" s="3" t="s">
        <v>5</v>
      </c>
      <c r="E42" s="98">
        <v>1</v>
      </c>
      <c r="F42" s="96">
        <f t="shared" si="2"/>
        <v>0.1</v>
      </c>
      <c r="G42" s="3">
        <v>0.1</v>
      </c>
      <c r="H42" s="10"/>
    </row>
    <row r="43" spans="1:138">
      <c r="B43" s="5" t="s">
        <v>6</v>
      </c>
      <c r="C43" s="3">
        <v>74.55</v>
      </c>
      <c r="D43" s="3">
        <v>74.55</v>
      </c>
      <c r="E43" s="98">
        <v>1</v>
      </c>
      <c r="F43" s="96">
        <f t="shared" si="2"/>
        <v>2</v>
      </c>
      <c r="G43" s="3">
        <v>2</v>
      </c>
      <c r="H43" s="10"/>
    </row>
    <row r="44" spans="1:138">
      <c r="B44" s="5" t="s">
        <v>21</v>
      </c>
      <c r="C44" s="3">
        <v>236.1</v>
      </c>
      <c r="D44" s="3">
        <v>94.4</v>
      </c>
      <c r="E44" s="98">
        <v>0.4</v>
      </c>
      <c r="F44" s="96">
        <f t="shared" si="2"/>
        <v>5</v>
      </c>
      <c r="G44" s="3">
        <v>2</v>
      </c>
      <c r="H44" s="10"/>
    </row>
    <row r="45" spans="1:138">
      <c r="B45" s="5" t="s">
        <v>22</v>
      </c>
      <c r="C45" s="3">
        <v>246.5</v>
      </c>
      <c r="D45" s="3">
        <v>98.6</v>
      </c>
      <c r="E45" s="98">
        <v>0.4</v>
      </c>
      <c r="F45" s="96">
        <f t="shared" si="2"/>
        <v>5</v>
      </c>
      <c r="G45" s="3">
        <v>2</v>
      </c>
      <c r="H45" s="10"/>
    </row>
    <row r="46" spans="1:138">
      <c r="B46" s="5" t="s">
        <v>23</v>
      </c>
      <c r="C46" s="3">
        <v>136.1</v>
      </c>
      <c r="D46" s="3">
        <v>13.61</v>
      </c>
      <c r="E46" s="98">
        <v>0.1</v>
      </c>
      <c r="F46" s="96">
        <f t="shared" si="2"/>
        <v>6</v>
      </c>
      <c r="G46" s="3">
        <v>0.6</v>
      </c>
      <c r="H46" s="10"/>
    </row>
    <row r="47" spans="1:138" ht="13" thickBot="1">
      <c r="A47" s="22"/>
      <c r="B47" s="6" t="s">
        <v>42</v>
      </c>
      <c r="C47" s="7">
        <v>58.44</v>
      </c>
      <c r="D47" s="7">
        <v>58.44</v>
      </c>
      <c r="E47" s="99">
        <v>1</v>
      </c>
      <c r="F47" s="97">
        <f t="shared" si="2"/>
        <v>1.5</v>
      </c>
      <c r="G47" s="7">
        <v>1.5</v>
      </c>
      <c r="H47" s="10"/>
    </row>
    <row r="48" spans="1:138" ht="13" thickBot="1">
      <c r="A48" s="11"/>
      <c r="B48" s="2"/>
      <c r="C48" s="2"/>
      <c r="D48" s="2"/>
      <c r="E48" s="58"/>
      <c r="F48" s="151"/>
      <c r="G48" s="150"/>
      <c r="H48" s="10"/>
    </row>
    <row r="49" spans="1:8">
      <c r="B49" s="61" t="s">
        <v>7</v>
      </c>
      <c r="C49" s="62" t="s">
        <v>1</v>
      </c>
      <c r="D49" s="62" t="s">
        <v>86</v>
      </c>
      <c r="E49" s="109" t="s">
        <v>8</v>
      </c>
      <c r="F49" s="95" t="s">
        <v>3</v>
      </c>
      <c r="G49" s="109" t="s">
        <v>9</v>
      </c>
    </row>
    <row r="50" spans="1:8">
      <c r="A50" s="22"/>
      <c r="B50" s="63" t="s">
        <v>29</v>
      </c>
      <c r="C50" s="57">
        <v>367.1</v>
      </c>
      <c r="D50" s="57">
        <v>18.399999999999999</v>
      </c>
      <c r="E50" s="98">
        <v>50</v>
      </c>
      <c r="F50" s="96">
        <f t="shared" ref="F50:F55" si="3">+((G50*1000/E50)*1)/1000</f>
        <v>1</v>
      </c>
      <c r="G50" s="98">
        <v>50</v>
      </c>
    </row>
    <row r="51" spans="1:8">
      <c r="B51" s="5" t="s">
        <v>24</v>
      </c>
      <c r="C51" s="3">
        <v>61.8</v>
      </c>
      <c r="D51" s="3">
        <v>3.09</v>
      </c>
      <c r="E51" s="98">
        <v>50</v>
      </c>
      <c r="F51" s="96">
        <f t="shared" si="3"/>
        <v>1</v>
      </c>
      <c r="G51" s="4">
        <v>50</v>
      </c>
    </row>
    <row r="52" spans="1:8">
      <c r="B52" s="5" t="s">
        <v>25</v>
      </c>
      <c r="C52" s="3">
        <v>197.9</v>
      </c>
      <c r="D52" s="3">
        <v>0.99</v>
      </c>
      <c r="E52" s="98">
        <v>5</v>
      </c>
      <c r="F52" s="96">
        <f t="shared" si="3"/>
        <v>1</v>
      </c>
      <c r="G52" s="4">
        <v>5</v>
      </c>
      <c r="H52" s="10"/>
    </row>
    <row r="53" spans="1:8">
      <c r="B53" s="5" t="s">
        <v>26</v>
      </c>
      <c r="C53" s="3">
        <v>287.5</v>
      </c>
      <c r="D53" s="3">
        <v>2.875</v>
      </c>
      <c r="E53" s="98">
        <v>10</v>
      </c>
      <c r="F53" s="96">
        <f t="shared" si="3"/>
        <v>1</v>
      </c>
      <c r="G53" s="4">
        <v>10</v>
      </c>
      <c r="H53" s="10"/>
    </row>
    <row r="54" spans="1:8">
      <c r="B54" s="5" t="s">
        <v>27</v>
      </c>
      <c r="C54" s="3">
        <v>249.7</v>
      </c>
      <c r="D54" s="3">
        <v>0.125</v>
      </c>
      <c r="E54" s="98">
        <v>0.5</v>
      </c>
      <c r="F54" s="96">
        <f t="shared" si="3"/>
        <v>1</v>
      </c>
      <c r="G54" s="4">
        <v>0.5</v>
      </c>
      <c r="H54" s="10"/>
    </row>
    <row r="55" spans="1:8" ht="13" thickBot="1">
      <c r="B55" s="6" t="s">
        <v>28</v>
      </c>
      <c r="C55" s="7">
        <v>242</v>
      </c>
      <c r="D55" s="7">
        <v>2.4500000000000001E-2</v>
      </c>
      <c r="E55" s="99">
        <v>0.1</v>
      </c>
      <c r="F55" s="97">
        <f t="shared" si="3"/>
        <v>1</v>
      </c>
      <c r="G55" s="64">
        <v>0.1</v>
      </c>
      <c r="H55" s="10"/>
    </row>
    <row r="56" spans="1:8" ht="13" thickBot="1">
      <c r="A56" s="11"/>
      <c r="B56" s="2"/>
      <c r="C56" s="2"/>
      <c r="D56" s="2"/>
      <c r="E56" s="2"/>
      <c r="F56" s="2"/>
      <c r="G56" s="2"/>
      <c r="H56" s="11"/>
    </row>
    <row r="57" spans="1:8" ht="13" thickBot="1">
      <c r="B57" s="111" t="s">
        <v>16</v>
      </c>
      <c r="C57" s="112"/>
      <c r="D57" s="2"/>
      <c r="E57" s="2"/>
      <c r="F57" s="2"/>
      <c r="G57" s="2"/>
      <c r="H57" s="11"/>
    </row>
    <row r="58" spans="1:8" ht="13" thickBot="1">
      <c r="B58" s="59"/>
      <c r="C58" s="2"/>
      <c r="D58" s="2"/>
      <c r="E58" s="2"/>
      <c r="F58" s="2"/>
      <c r="G58" s="2"/>
      <c r="H58" s="11"/>
    </row>
    <row r="59" spans="1:8" ht="13" thickBot="1">
      <c r="B59" s="149" t="s">
        <v>77</v>
      </c>
      <c r="C59" s="113" t="s">
        <v>76</v>
      </c>
      <c r="D59" s="112"/>
      <c r="E59" s="2"/>
      <c r="F59" s="2"/>
      <c r="G59" s="2"/>
      <c r="H59" s="11"/>
    </row>
    <row r="60" spans="1:8">
      <c r="B60" s="58"/>
      <c r="C60" s="59"/>
      <c r="D60" s="2"/>
      <c r="E60" s="2"/>
      <c r="F60" s="2"/>
      <c r="G60" s="2"/>
      <c r="H60" s="11"/>
    </row>
    <row r="61" spans="1:8" ht="13" thickBot="1">
      <c r="B61" s="58" t="s">
        <v>78</v>
      </c>
      <c r="C61" s="2"/>
      <c r="D61" s="2"/>
      <c r="E61" s="2" t="s">
        <v>43</v>
      </c>
      <c r="F61" s="2"/>
      <c r="G61" s="2"/>
      <c r="H61" s="11"/>
    </row>
    <row r="62" spans="1:8">
      <c r="B62" s="61" t="s">
        <v>11</v>
      </c>
      <c r="C62" s="62" t="s">
        <v>30</v>
      </c>
      <c r="D62" s="109" t="s">
        <v>17</v>
      </c>
      <c r="E62" s="95" t="s">
        <v>11</v>
      </c>
      <c r="F62" s="62" t="s">
        <v>30</v>
      </c>
      <c r="G62" s="109" t="s">
        <v>17</v>
      </c>
      <c r="H62" s="11"/>
    </row>
    <row r="63" spans="1:8">
      <c r="B63" s="152" t="s">
        <v>12</v>
      </c>
      <c r="C63" s="3">
        <v>5.6</v>
      </c>
      <c r="D63" s="4">
        <v>4.79</v>
      </c>
      <c r="E63" s="106" t="s">
        <v>44</v>
      </c>
      <c r="F63" s="3">
        <v>0.01</v>
      </c>
      <c r="G63" s="4" t="s">
        <v>50</v>
      </c>
      <c r="H63" s="11"/>
    </row>
    <row r="64" spans="1:8">
      <c r="B64" s="152" t="s">
        <v>13</v>
      </c>
      <c r="C64" s="3">
        <v>2.1</v>
      </c>
      <c r="D64" s="4">
        <v>1.05</v>
      </c>
      <c r="E64" s="106" t="s">
        <v>45</v>
      </c>
      <c r="F64" s="3">
        <v>5.0000000000000001E-3</v>
      </c>
      <c r="G64" s="4" t="s">
        <v>51</v>
      </c>
      <c r="H64" s="11"/>
    </row>
    <row r="65" spans="2:8">
      <c r="B65" s="152" t="s">
        <v>14</v>
      </c>
      <c r="C65" s="3">
        <v>2</v>
      </c>
      <c r="D65" s="4">
        <v>1.03</v>
      </c>
      <c r="E65" s="106" t="s">
        <v>46</v>
      </c>
      <c r="F65" s="3">
        <v>0.01</v>
      </c>
      <c r="G65" s="4" t="s">
        <v>55</v>
      </c>
      <c r="H65" s="11"/>
    </row>
    <row r="66" spans="2:8">
      <c r="B66" s="153" t="s">
        <v>82</v>
      </c>
      <c r="C66" s="3">
        <v>2</v>
      </c>
      <c r="D66" s="4">
        <v>1.72</v>
      </c>
      <c r="E66" s="106" t="s">
        <v>47</v>
      </c>
      <c r="F66" s="3">
        <v>5.0000000000000001E-4</v>
      </c>
      <c r="G66" s="4" t="s">
        <v>52</v>
      </c>
      <c r="H66" s="11"/>
    </row>
    <row r="67" spans="2:8" ht="13" thickBot="1">
      <c r="B67" s="152" t="s">
        <v>15</v>
      </c>
      <c r="C67" s="3">
        <v>3.71</v>
      </c>
      <c r="D67" s="4">
        <v>3.19</v>
      </c>
      <c r="E67" s="107" t="s">
        <v>48</v>
      </c>
      <c r="F67" s="7">
        <v>1E-4</v>
      </c>
      <c r="G67" s="64" t="s">
        <v>53</v>
      </c>
      <c r="H67" s="11"/>
    </row>
    <row r="68" spans="2:8">
      <c r="B68" s="153" t="s">
        <v>83</v>
      </c>
      <c r="C68" s="3">
        <v>9</v>
      </c>
      <c r="D68" s="4">
        <v>7.75</v>
      </c>
      <c r="E68" s="9" t="s">
        <v>5</v>
      </c>
      <c r="F68" s="9" t="s">
        <v>5</v>
      </c>
      <c r="G68" s="9"/>
      <c r="H68" s="11"/>
    </row>
    <row r="69" spans="2:8">
      <c r="B69" s="153" t="s">
        <v>84</v>
      </c>
      <c r="C69" s="3">
        <v>2.0105</v>
      </c>
      <c r="D69" s="4">
        <v>0.89300000000000002</v>
      </c>
      <c r="E69" s="9" t="s">
        <v>5</v>
      </c>
      <c r="F69" s="9" t="s">
        <v>5</v>
      </c>
      <c r="G69" s="9"/>
      <c r="H69" s="11"/>
    </row>
    <row r="70" spans="2:8">
      <c r="B70" s="153" t="s">
        <v>85</v>
      </c>
      <c r="C70" s="3">
        <v>0.6</v>
      </c>
      <c r="D70" s="108" t="s">
        <v>49</v>
      </c>
      <c r="E70" s="9" t="s">
        <v>5</v>
      </c>
      <c r="F70" s="72" t="s">
        <v>5</v>
      </c>
      <c r="G70" s="9"/>
    </row>
    <row r="71" spans="2:8" ht="13" thickBot="1">
      <c r="B71" s="154" t="s">
        <v>18</v>
      </c>
      <c r="C71" s="7">
        <v>1.5502</v>
      </c>
      <c r="D71" s="64">
        <v>1.38</v>
      </c>
      <c r="E71" s="9" t="s">
        <v>5</v>
      </c>
      <c r="F71" s="9" t="s">
        <v>5</v>
      </c>
      <c r="G71" s="9"/>
    </row>
    <row r="72" spans="2:8">
      <c r="G72" s="11"/>
    </row>
  </sheetData>
  <mergeCells count="1">
    <mergeCell ref="B20:C20"/>
  </mergeCells>
  <phoneticPr fontId="5" type="noConversion"/>
  <pageMargins left="0.74803149606299213" right="0.74803149606299213" top="0.98425196850393704" bottom="0.98425196850393704" header="0.51181102362204722" footer="0.51181102362204722"/>
  <pageSetup paperSize="9" scale="67" orientation="landscape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I76"/>
  <sheetViews>
    <sheetView zoomScale="70" zoomScaleNormal="70" zoomScalePageLayoutView="70" workbookViewId="0"/>
  </sheetViews>
  <sheetFormatPr baseColWidth="10" defaultColWidth="9.1640625" defaultRowHeight="12" x14ac:dyDescent="0"/>
  <cols>
    <col min="2" max="2" width="17" customWidth="1"/>
    <col min="3" max="3" width="11.6640625" customWidth="1"/>
    <col min="4" max="4" width="23" customWidth="1"/>
    <col min="5" max="5" width="21.33203125" customWidth="1"/>
    <col min="6" max="6" width="29.33203125" customWidth="1"/>
    <col min="7" max="7" width="25.33203125" customWidth="1"/>
    <col min="8" max="8" width="17.33203125" customWidth="1"/>
    <col min="9" max="9" width="17.33203125" style="20" customWidth="1"/>
  </cols>
  <sheetData>
    <row r="1" spans="1:9" ht="28">
      <c r="B1" s="77" t="s">
        <v>36</v>
      </c>
      <c r="C1" s="44"/>
      <c r="D1" s="44"/>
      <c r="E1" s="44"/>
      <c r="F1" s="44"/>
      <c r="G1" s="44"/>
      <c r="H1" s="9"/>
      <c r="I1"/>
    </row>
    <row r="2" spans="1:9" ht="13" thickBot="1">
      <c r="A2" s="11"/>
      <c r="B2" s="44"/>
      <c r="C2" s="44"/>
      <c r="D2" s="44"/>
      <c r="E2" s="44"/>
      <c r="F2" s="44"/>
      <c r="G2" s="44"/>
      <c r="H2" s="9"/>
      <c r="I2" s="10"/>
    </row>
    <row r="3" spans="1:9">
      <c r="B3" s="45" t="s">
        <v>0</v>
      </c>
      <c r="C3" s="54" t="s">
        <v>1</v>
      </c>
      <c r="D3" s="54" t="s">
        <v>86</v>
      </c>
      <c r="E3" s="142" t="s">
        <v>2</v>
      </c>
      <c r="F3" s="139" t="s">
        <v>3</v>
      </c>
      <c r="G3" s="54" t="s">
        <v>4</v>
      </c>
      <c r="H3" s="20"/>
      <c r="I3" s="10"/>
    </row>
    <row r="4" spans="1:9">
      <c r="B4" s="46" t="s">
        <v>19</v>
      </c>
      <c r="C4" s="47">
        <v>80</v>
      </c>
      <c r="D4" s="47">
        <f>+C4*1*E4</f>
        <v>80</v>
      </c>
      <c r="E4" s="49">
        <v>1</v>
      </c>
      <c r="F4" s="140">
        <f t="shared" ref="F4:F9" si="0">+((G4*1000/E4)*1)/1000</f>
        <v>2</v>
      </c>
      <c r="G4" s="47">
        <v>2</v>
      </c>
      <c r="H4" s="20"/>
      <c r="I4" s="10"/>
    </row>
    <row r="5" spans="1:9">
      <c r="B5" s="46" t="s">
        <v>20</v>
      </c>
      <c r="C5" s="47">
        <v>101.1</v>
      </c>
      <c r="D5" s="47">
        <f>+C5*1*E5</f>
        <v>101.1</v>
      </c>
      <c r="E5" s="49">
        <v>1</v>
      </c>
      <c r="F5" s="140">
        <f t="shared" si="0"/>
        <v>5</v>
      </c>
      <c r="G5" s="47">
        <v>5</v>
      </c>
      <c r="H5" s="20"/>
      <c r="I5" s="10"/>
    </row>
    <row r="6" spans="1:9">
      <c r="B6" s="46" t="s">
        <v>37</v>
      </c>
      <c r="C6" s="48" t="s">
        <v>75</v>
      </c>
      <c r="D6" s="47" t="s">
        <v>5</v>
      </c>
      <c r="E6" s="49">
        <v>1</v>
      </c>
      <c r="F6" s="140">
        <f t="shared" si="0"/>
        <v>0.05</v>
      </c>
      <c r="G6" s="47">
        <v>0.05</v>
      </c>
      <c r="H6" s="20"/>
      <c r="I6" s="10"/>
    </row>
    <row r="7" spans="1:9">
      <c r="B7" s="46" t="s">
        <v>22</v>
      </c>
      <c r="C7" s="47">
        <v>246.5</v>
      </c>
      <c r="D7" s="47">
        <f>+C7*1*E7</f>
        <v>98.600000000000009</v>
      </c>
      <c r="E7" s="49">
        <v>0.4</v>
      </c>
      <c r="F7" s="140">
        <f t="shared" si="0"/>
        <v>4.5</v>
      </c>
      <c r="G7" s="47">
        <v>1.8</v>
      </c>
      <c r="H7" s="20"/>
      <c r="I7" s="10"/>
    </row>
    <row r="8" spans="1:9">
      <c r="B8" s="46" t="s">
        <v>23</v>
      </c>
      <c r="C8" s="47">
        <v>136.1</v>
      </c>
      <c r="D8" s="47">
        <f>+C8*1*E8</f>
        <v>13.61</v>
      </c>
      <c r="E8" s="49">
        <v>0.1</v>
      </c>
      <c r="F8" s="140">
        <f t="shared" si="0"/>
        <v>6</v>
      </c>
      <c r="G8" s="47">
        <v>0.6</v>
      </c>
      <c r="H8" s="20"/>
      <c r="I8" s="10"/>
    </row>
    <row r="9" spans="1:9">
      <c r="B9" s="46" t="s">
        <v>42</v>
      </c>
      <c r="C9" s="47">
        <v>58.44</v>
      </c>
      <c r="D9" s="47">
        <v>58.44</v>
      </c>
      <c r="E9" s="49">
        <v>1</v>
      </c>
      <c r="F9" s="140">
        <f t="shared" si="0"/>
        <v>0.4</v>
      </c>
      <c r="G9" s="48">
        <v>0.4</v>
      </c>
      <c r="H9" s="20"/>
      <c r="I9" s="10"/>
    </row>
    <row r="10" spans="1:9">
      <c r="B10" s="46" t="s">
        <v>72</v>
      </c>
      <c r="C10" s="47"/>
      <c r="D10" s="47"/>
      <c r="E10" s="49">
        <v>1</v>
      </c>
      <c r="F10" s="140">
        <v>1.2</v>
      </c>
      <c r="G10" s="47">
        <v>1.2</v>
      </c>
      <c r="H10" s="20"/>
      <c r="I10" s="10"/>
    </row>
    <row r="11" spans="1:9" ht="13" thickBot="1">
      <c r="B11" s="74" t="s">
        <v>110</v>
      </c>
      <c r="C11" s="50">
        <v>256.41000000000003</v>
      </c>
      <c r="D11" s="50">
        <f>+C11*1*E11</f>
        <v>102.56400000000002</v>
      </c>
      <c r="E11" s="52">
        <v>0.4</v>
      </c>
      <c r="F11" s="141">
        <f>+((G11*1000/E11)*1)/1000</f>
        <v>0.5</v>
      </c>
      <c r="G11" s="50">
        <v>0.2</v>
      </c>
      <c r="H11" s="20"/>
      <c r="I11" s="10"/>
    </row>
    <row r="12" spans="1:9" ht="13" thickBot="1">
      <c r="A12" s="11"/>
      <c r="B12" s="44"/>
      <c r="C12" s="44"/>
      <c r="D12" s="44"/>
      <c r="E12" s="44"/>
      <c r="F12" s="44"/>
      <c r="G12" s="44"/>
      <c r="H12" s="20"/>
      <c r="I12"/>
    </row>
    <row r="13" spans="1:9">
      <c r="B13" s="45" t="s">
        <v>7</v>
      </c>
      <c r="C13" s="54" t="s">
        <v>1</v>
      </c>
      <c r="D13" s="54" t="s">
        <v>86</v>
      </c>
      <c r="E13" s="142" t="s">
        <v>8</v>
      </c>
      <c r="F13" s="139" t="s">
        <v>3</v>
      </c>
      <c r="G13" s="54" t="s">
        <v>9</v>
      </c>
      <c r="H13" s="20"/>
      <c r="I13"/>
    </row>
    <row r="14" spans="1:9">
      <c r="A14" s="22"/>
      <c r="B14" s="55" t="s">
        <v>29</v>
      </c>
      <c r="C14" s="48">
        <v>367.1</v>
      </c>
      <c r="D14" s="48">
        <v>18.399999999999999</v>
      </c>
      <c r="E14" s="143">
        <v>50</v>
      </c>
      <c r="F14" s="140">
        <f t="shared" ref="F14:F19" si="1">+((G14*1000/E14)*1)/1000</f>
        <v>1</v>
      </c>
      <c r="G14" s="48">
        <v>50</v>
      </c>
      <c r="H14" s="20"/>
      <c r="I14"/>
    </row>
    <row r="15" spans="1:9">
      <c r="B15" s="73" t="s">
        <v>67</v>
      </c>
      <c r="C15" s="48">
        <v>61.8</v>
      </c>
      <c r="D15" s="48">
        <v>3.09</v>
      </c>
      <c r="E15" s="143">
        <v>50</v>
      </c>
      <c r="F15" s="140">
        <f t="shared" si="1"/>
        <v>1</v>
      </c>
      <c r="G15" s="48">
        <v>50</v>
      </c>
      <c r="H15" s="20"/>
      <c r="I15"/>
    </row>
    <row r="16" spans="1:9">
      <c r="B16" s="73" t="s">
        <v>68</v>
      </c>
      <c r="C16" s="48">
        <v>197.9</v>
      </c>
      <c r="D16" s="48">
        <v>0.99</v>
      </c>
      <c r="E16" s="143">
        <v>5</v>
      </c>
      <c r="F16" s="140">
        <f t="shared" si="1"/>
        <v>1</v>
      </c>
      <c r="G16" s="48">
        <v>5</v>
      </c>
      <c r="H16" s="20"/>
      <c r="I16" s="10"/>
    </row>
    <row r="17" spans="2:9">
      <c r="B17" s="73" t="s">
        <v>69</v>
      </c>
      <c r="C17" s="48">
        <v>287.5</v>
      </c>
      <c r="D17" s="48">
        <v>2.875</v>
      </c>
      <c r="E17" s="143">
        <v>10</v>
      </c>
      <c r="F17" s="140">
        <f t="shared" si="1"/>
        <v>1</v>
      </c>
      <c r="G17" s="48">
        <v>10</v>
      </c>
      <c r="H17" s="20"/>
      <c r="I17" s="10"/>
    </row>
    <row r="18" spans="2:9">
      <c r="B18" s="73" t="s">
        <v>70</v>
      </c>
      <c r="C18" s="48">
        <v>249.7</v>
      </c>
      <c r="D18" s="48">
        <v>0.125</v>
      </c>
      <c r="E18" s="143">
        <v>0.5</v>
      </c>
      <c r="F18" s="140">
        <f t="shared" si="1"/>
        <v>1</v>
      </c>
      <c r="G18" s="48">
        <v>0.5</v>
      </c>
      <c r="H18" s="20"/>
      <c r="I18" s="10"/>
    </row>
    <row r="19" spans="2:9" ht="13" thickBot="1">
      <c r="B19" s="74" t="s">
        <v>71</v>
      </c>
      <c r="C19" s="51">
        <v>242</v>
      </c>
      <c r="D19" s="51">
        <v>2.4500000000000001E-2</v>
      </c>
      <c r="E19" s="144">
        <v>0.1</v>
      </c>
      <c r="F19" s="141">
        <f t="shared" si="1"/>
        <v>1</v>
      </c>
      <c r="G19" s="51">
        <v>0.1</v>
      </c>
      <c r="H19" s="20"/>
      <c r="I19" s="10"/>
    </row>
    <row r="20" spans="2:9" ht="13" thickBot="1">
      <c r="B20" s="44"/>
      <c r="C20" s="44"/>
      <c r="D20" s="44"/>
      <c r="E20" s="44"/>
      <c r="F20" s="44"/>
      <c r="G20" s="44"/>
      <c r="H20" s="9"/>
      <c r="I20"/>
    </row>
    <row r="21" spans="2:9" ht="13" thickBot="1">
      <c r="B21" s="123" t="s">
        <v>16</v>
      </c>
      <c r="C21" s="124"/>
      <c r="D21" s="44"/>
      <c r="E21" s="44"/>
      <c r="F21" s="44"/>
      <c r="G21" s="44"/>
      <c r="H21" s="9"/>
      <c r="I21" s="9"/>
    </row>
    <row r="22" spans="2:9" s="11" customFormat="1" ht="13" thickBot="1">
      <c r="B22" s="122"/>
      <c r="C22" s="44"/>
      <c r="D22" s="44"/>
      <c r="E22" s="44"/>
      <c r="F22" s="44"/>
      <c r="G22" s="44"/>
      <c r="H22" s="9"/>
      <c r="I22" s="9"/>
    </row>
    <row r="23" spans="2:9" ht="13" thickBot="1">
      <c r="B23" s="130" t="s">
        <v>77</v>
      </c>
      <c r="C23" s="123" t="s">
        <v>76</v>
      </c>
      <c r="D23" s="124"/>
      <c r="E23" s="44"/>
      <c r="F23" s="44"/>
      <c r="G23" s="44"/>
      <c r="H23" s="9"/>
      <c r="I23" s="9"/>
    </row>
    <row r="24" spans="2:9">
      <c r="B24" s="53"/>
      <c r="C24" s="122"/>
      <c r="D24" s="44"/>
      <c r="E24" s="44"/>
      <c r="F24" s="44"/>
      <c r="G24" s="44"/>
      <c r="H24" s="9"/>
      <c r="I24" s="9"/>
    </row>
    <row r="25" spans="2:9" ht="13" thickBot="1">
      <c r="B25" s="53" t="s">
        <v>78</v>
      </c>
      <c r="C25" s="44"/>
      <c r="D25" s="44"/>
      <c r="E25" s="44"/>
      <c r="F25" s="44" t="s">
        <v>43</v>
      </c>
      <c r="G25" s="44"/>
      <c r="H25" s="9"/>
      <c r="I25" s="9"/>
    </row>
    <row r="26" spans="2:9">
      <c r="B26" s="45" t="s">
        <v>11</v>
      </c>
      <c r="C26" s="54" t="s">
        <v>30</v>
      </c>
      <c r="D26" s="54" t="s">
        <v>17</v>
      </c>
      <c r="E26" s="127" t="s">
        <v>88</v>
      </c>
      <c r="F26" s="139" t="s">
        <v>11</v>
      </c>
      <c r="G26" s="54" t="s">
        <v>30</v>
      </c>
      <c r="H26" s="142" t="s">
        <v>17</v>
      </c>
      <c r="I26" s="9"/>
    </row>
    <row r="27" spans="2:9">
      <c r="B27" s="83" t="s">
        <v>12</v>
      </c>
      <c r="C27" s="47">
        <v>5.6</v>
      </c>
      <c r="D27" s="47">
        <v>4.87</v>
      </c>
      <c r="E27" s="119">
        <v>4.79</v>
      </c>
      <c r="F27" s="76" t="s">
        <v>44</v>
      </c>
      <c r="G27" s="47">
        <v>5.0000000000000001E-3</v>
      </c>
      <c r="H27" s="49" t="s">
        <v>50</v>
      </c>
      <c r="I27" s="9"/>
    </row>
    <row r="28" spans="2:9">
      <c r="B28" s="83" t="s">
        <v>13</v>
      </c>
      <c r="C28" s="47">
        <v>0.05</v>
      </c>
      <c r="D28" s="56" t="s">
        <v>60</v>
      </c>
      <c r="E28" s="119">
        <v>1.05</v>
      </c>
      <c r="F28" s="76" t="s">
        <v>45</v>
      </c>
      <c r="G28" s="47">
        <v>0</v>
      </c>
      <c r="H28" s="49" t="s">
        <v>51</v>
      </c>
      <c r="I28" s="9"/>
    </row>
    <row r="29" spans="2:9">
      <c r="B29" s="83" t="s">
        <v>14</v>
      </c>
      <c r="C29" s="47">
        <v>2</v>
      </c>
      <c r="D29" s="47">
        <v>1.08</v>
      </c>
      <c r="E29" s="119">
        <v>1.03</v>
      </c>
      <c r="F29" s="76" t="s">
        <v>46</v>
      </c>
      <c r="G29" s="47">
        <v>0.05</v>
      </c>
      <c r="H29" s="49" t="s">
        <v>59</v>
      </c>
      <c r="I29" s="9"/>
    </row>
    <row r="30" spans="2:9">
      <c r="B30" s="84" t="s">
        <v>82</v>
      </c>
      <c r="C30" s="47">
        <v>2</v>
      </c>
      <c r="D30" s="47">
        <v>1.74</v>
      </c>
      <c r="E30" s="119">
        <v>1.72</v>
      </c>
      <c r="F30" s="76" t="s">
        <v>47</v>
      </c>
      <c r="G30" s="47">
        <v>1E-4</v>
      </c>
      <c r="H30" s="49" t="s">
        <v>57</v>
      </c>
      <c r="I30" s="9"/>
    </row>
    <row r="31" spans="2:9" ht="13" thickBot="1">
      <c r="B31" s="83" t="s">
        <v>15</v>
      </c>
      <c r="C31" s="47">
        <v>0.51</v>
      </c>
      <c r="D31" s="47">
        <v>0.45</v>
      </c>
      <c r="E31" s="119">
        <v>3.19</v>
      </c>
      <c r="F31" s="118" t="s">
        <v>48</v>
      </c>
      <c r="G31" s="50">
        <v>0.01</v>
      </c>
      <c r="H31" s="52" t="s">
        <v>58</v>
      </c>
      <c r="I31" s="9"/>
    </row>
    <row r="32" spans="2:9">
      <c r="B32" s="84" t="s">
        <v>83</v>
      </c>
      <c r="C32" s="47">
        <v>8.6</v>
      </c>
      <c r="D32" s="47">
        <v>7.55</v>
      </c>
      <c r="E32" s="119">
        <v>7.75</v>
      </c>
      <c r="F32" s="9" t="s">
        <v>5</v>
      </c>
      <c r="G32" s="9" t="s">
        <v>5</v>
      </c>
      <c r="H32" s="9" t="s">
        <v>5</v>
      </c>
      <c r="I32" s="9"/>
    </row>
    <row r="33" spans="2:9">
      <c r="B33" s="84" t="s">
        <v>84</v>
      </c>
      <c r="C33" s="47">
        <v>1.8105</v>
      </c>
      <c r="D33" s="47">
        <v>0.94199999999999995</v>
      </c>
      <c r="E33" s="119">
        <v>0.89300000000000002</v>
      </c>
      <c r="F33" s="9" t="s">
        <v>5</v>
      </c>
      <c r="G33" s="9" t="s">
        <v>5</v>
      </c>
      <c r="H33" s="9" t="s">
        <v>5</v>
      </c>
      <c r="I33" s="9"/>
    </row>
    <row r="34" spans="2:9">
      <c r="B34" s="84" t="s">
        <v>85</v>
      </c>
      <c r="C34" s="47">
        <v>0.6</v>
      </c>
      <c r="D34" s="56" t="s">
        <v>34</v>
      </c>
      <c r="E34" s="120" t="s">
        <v>49</v>
      </c>
      <c r="F34" s="9" t="s">
        <v>5</v>
      </c>
      <c r="G34" s="9" t="s">
        <v>5</v>
      </c>
      <c r="H34" s="72" t="s">
        <v>5</v>
      </c>
      <c r="I34" s="72"/>
    </row>
    <row r="35" spans="2:9" ht="13" thickBot="1">
      <c r="B35" s="85" t="s">
        <v>18</v>
      </c>
      <c r="C35" s="50">
        <v>1.6502000000000001</v>
      </c>
      <c r="D35" s="50">
        <v>1.44</v>
      </c>
      <c r="E35" s="121">
        <v>1.38</v>
      </c>
      <c r="F35" s="9" t="s">
        <v>5</v>
      </c>
      <c r="G35" s="9" t="s">
        <v>5</v>
      </c>
      <c r="H35" s="9" t="s">
        <v>5</v>
      </c>
      <c r="I35" s="9"/>
    </row>
    <row r="36" spans="2:9">
      <c r="E36" s="20"/>
      <c r="F36" s="9"/>
      <c r="G36" s="9"/>
      <c r="H36" s="9"/>
    </row>
    <row r="37" spans="2:9">
      <c r="E37" s="20"/>
      <c r="F37" s="20"/>
      <c r="G37" s="9"/>
      <c r="H37" s="9"/>
    </row>
    <row r="38" spans="2:9" ht="28">
      <c r="B38" s="78" t="s">
        <v>31</v>
      </c>
      <c r="C38" s="24"/>
      <c r="D38" s="24"/>
      <c r="E38" s="24"/>
      <c r="F38" s="24"/>
      <c r="G38" s="24"/>
      <c r="H38" s="9"/>
    </row>
    <row r="39" spans="2:9" ht="13" thickBot="1">
      <c r="B39" s="24"/>
      <c r="C39" s="24"/>
      <c r="D39" s="24"/>
      <c r="E39" s="24"/>
      <c r="F39" s="24"/>
      <c r="G39" s="24"/>
      <c r="H39" s="9"/>
    </row>
    <row r="40" spans="2:9">
      <c r="B40" s="38" t="s">
        <v>0</v>
      </c>
      <c r="C40" s="39" t="s">
        <v>1</v>
      </c>
      <c r="D40" s="39" t="s">
        <v>86</v>
      </c>
      <c r="E40" s="128" t="s">
        <v>2</v>
      </c>
      <c r="F40" s="131" t="s">
        <v>3</v>
      </c>
      <c r="G40" s="39" t="s">
        <v>4</v>
      </c>
      <c r="H40" s="20"/>
    </row>
    <row r="41" spans="2:9">
      <c r="B41" s="28" t="s">
        <v>19</v>
      </c>
      <c r="C41" s="25">
        <v>80</v>
      </c>
      <c r="D41" s="25">
        <f>+C41*1*E41</f>
        <v>80</v>
      </c>
      <c r="E41" s="27">
        <v>1</v>
      </c>
      <c r="F41" s="132">
        <f t="shared" ref="F41:F48" si="2">+((G41*1000/E41)*1)/1000</f>
        <v>0</v>
      </c>
      <c r="G41" s="25">
        <v>0</v>
      </c>
      <c r="H41" s="20"/>
    </row>
    <row r="42" spans="2:9">
      <c r="B42" s="29" t="s">
        <v>20</v>
      </c>
      <c r="C42" s="25">
        <v>101.1</v>
      </c>
      <c r="D42" s="25">
        <f>+C42*1*E42</f>
        <v>101.1</v>
      </c>
      <c r="E42" s="27">
        <v>1</v>
      </c>
      <c r="F42" s="132">
        <f t="shared" si="2"/>
        <v>0</v>
      </c>
      <c r="G42" s="25">
        <v>0</v>
      </c>
      <c r="H42" s="20"/>
    </row>
    <row r="43" spans="2:9">
      <c r="B43" s="29" t="s">
        <v>37</v>
      </c>
      <c r="C43" s="26" t="s">
        <v>75</v>
      </c>
      <c r="D43" s="25" t="s">
        <v>5</v>
      </c>
      <c r="E43" s="27">
        <v>1</v>
      </c>
      <c r="F43" s="132">
        <f t="shared" si="2"/>
        <v>5</v>
      </c>
      <c r="G43" s="25">
        <v>5</v>
      </c>
      <c r="H43" s="20"/>
    </row>
    <row r="44" spans="2:9">
      <c r="B44" s="29" t="s">
        <v>6</v>
      </c>
      <c r="C44" s="25">
        <v>74.55</v>
      </c>
      <c r="D44" s="25">
        <f>+C44*1*E44</f>
        <v>74.55</v>
      </c>
      <c r="E44" s="27">
        <v>1</v>
      </c>
      <c r="F44" s="132">
        <f t="shared" si="2"/>
        <v>5.2</v>
      </c>
      <c r="G44" s="25">
        <v>5.2</v>
      </c>
      <c r="H44" s="20"/>
    </row>
    <row r="45" spans="2:9">
      <c r="B45" s="82" t="s">
        <v>21</v>
      </c>
      <c r="C45" s="25">
        <v>236.1</v>
      </c>
      <c r="D45" s="25">
        <f>+C45*1*E45</f>
        <v>94.44</v>
      </c>
      <c r="E45" s="27">
        <v>0.4</v>
      </c>
      <c r="F45" s="132">
        <f t="shared" si="2"/>
        <v>12.125</v>
      </c>
      <c r="G45" s="25">
        <v>4.8499999999999996</v>
      </c>
      <c r="H45" s="20"/>
    </row>
    <row r="46" spans="2:9">
      <c r="B46" s="29" t="s">
        <v>22</v>
      </c>
      <c r="C46" s="25">
        <v>246.5</v>
      </c>
      <c r="D46" s="25">
        <f>+C46*1*E46</f>
        <v>98.600000000000009</v>
      </c>
      <c r="E46" s="27">
        <v>0.4</v>
      </c>
      <c r="F46" s="132">
        <f t="shared" si="2"/>
        <v>5</v>
      </c>
      <c r="G46" s="25">
        <v>2</v>
      </c>
      <c r="H46" s="20"/>
    </row>
    <row r="47" spans="2:9">
      <c r="B47" s="30" t="s">
        <v>23</v>
      </c>
      <c r="C47" s="25">
        <v>136.1</v>
      </c>
      <c r="D47" s="25">
        <f>+C47*1*E47</f>
        <v>13.61</v>
      </c>
      <c r="E47" s="27">
        <v>0.1</v>
      </c>
      <c r="F47" s="132">
        <f t="shared" si="2"/>
        <v>7</v>
      </c>
      <c r="G47" s="25">
        <v>0.7</v>
      </c>
      <c r="H47" s="20"/>
    </row>
    <row r="48" spans="2:9">
      <c r="B48" s="82" t="s">
        <v>80</v>
      </c>
      <c r="C48" s="25">
        <v>53.49</v>
      </c>
      <c r="D48" s="25">
        <f>+C48*1*E48</f>
        <v>53.49</v>
      </c>
      <c r="E48" s="27">
        <v>1</v>
      </c>
      <c r="F48" s="132">
        <f t="shared" si="2"/>
        <v>2.1</v>
      </c>
      <c r="G48" s="26">
        <v>2.1</v>
      </c>
      <c r="H48" s="20"/>
    </row>
    <row r="49" spans="2:8">
      <c r="B49" s="82" t="s">
        <v>109</v>
      </c>
      <c r="C49" s="25">
        <v>172.17</v>
      </c>
      <c r="D49" s="79" t="s">
        <v>79</v>
      </c>
      <c r="E49" s="135" t="s">
        <v>35</v>
      </c>
      <c r="F49" s="132">
        <v>0.17216999999999999</v>
      </c>
      <c r="G49" s="25">
        <v>1</v>
      </c>
      <c r="H49" s="20"/>
    </row>
    <row r="50" spans="2:8">
      <c r="B50" s="82" t="s">
        <v>81</v>
      </c>
      <c r="C50" s="26" t="s">
        <v>75</v>
      </c>
      <c r="D50" s="25"/>
      <c r="E50" s="27">
        <v>1</v>
      </c>
      <c r="F50" s="132">
        <f>+((G50*1000/E50)*1)/1000</f>
        <v>0.5</v>
      </c>
      <c r="G50" s="25">
        <v>0.5</v>
      </c>
      <c r="H50" s="20"/>
    </row>
    <row r="51" spans="2:8">
      <c r="B51" s="23" t="s">
        <v>42</v>
      </c>
      <c r="C51" s="31">
        <v>58.44</v>
      </c>
      <c r="D51" s="31">
        <v>58.44</v>
      </c>
      <c r="E51" s="32">
        <v>1</v>
      </c>
      <c r="F51" s="133">
        <f>+((G51*1000/E51)*1)/1000</f>
        <v>1.5</v>
      </c>
      <c r="G51" s="31">
        <v>1.5</v>
      </c>
      <c r="H51" s="20"/>
    </row>
    <row r="52" spans="2:8" ht="13" thickBot="1">
      <c r="B52" s="41" t="s">
        <v>54</v>
      </c>
      <c r="C52" s="33" t="s">
        <v>56</v>
      </c>
      <c r="D52" s="33"/>
      <c r="E52" s="35"/>
      <c r="F52" s="134"/>
      <c r="G52" s="33">
        <v>5.0999999999999997E-2</v>
      </c>
      <c r="H52" s="20"/>
    </row>
    <row r="53" spans="2:8" ht="13" thickBot="1">
      <c r="B53" s="36"/>
      <c r="C53" s="24"/>
      <c r="D53" s="24"/>
      <c r="E53" s="24"/>
      <c r="F53" s="24"/>
      <c r="G53" s="24"/>
      <c r="H53" s="20"/>
    </row>
    <row r="54" spans="2:8">
      <c r="B54" s="38" t="s">
        <v>7</v>
      </c>
      <c r="C54" s="39" t="s">
        <v>1</v>
      </c>
      <c r="D54" s="39" t="s">
        <v>86</v>
      </c>
      <c r="E54" s="128" t="s">
        <v>8</v>
      </c>
      <c r="F54" s="131" t="s">
        <v>3</v>
      </c>
      <c r="G54" s="39" t="s">
        <v>9</v>
      </c>
      <c r="H54" s="20"/>
    </row>
    <row r="55" spans="2:8">
      <c r="B55" s="40" t="s">
        <v>29</v>
      </c>
      <c r="C55" s="26">
        <v>367.1</v>
      </c>
      <c r="D55" s="26">
        <v>18.399999999999999</v>
      </c>
      <c r="E55" s="137">
        <v>50</v>
      </c>
      <c r="F55" s="132">
        <f t="shared" ref="F55:F60" si="3">+((G55*1000/E55)*1)/1000</f>
        <v>1</v>
      </c>
      <c r="G55" s="26">
        <v>50</v>
      </c>
      <c r="H55" s="20"/>
    </row>
    <row r="56" spans="2:8">
      <c r="B56" s="28" t="s">
        <v>24</v>
      </c>
      <c r="C56" s="26">
        <v>61.8</v>
      </c>
      <c r="D56" s="26">
        <v>3.09</v>
      </c>
      <c r="E56" s="137">
        <v>50</v>
      </c>
      <c r="F56" s="132">
        <f t="shared" si="3"/>
        <v>1</v>
      </c>
      <c r="G56" s="26">
        <v>50</v>
      </c>
      <c r="H56" s="20"/>
    </row>
    <row r="57" spans="2:8">
      <c r="B57" s="28" t="s">
        <v>25</v>
      </c>
      <c r="C57" s="26">
        <v>197.9</v>
      </c>
      <c r="D57" s="26">
        <v>0.99</v>
      </c>
      <c r="E57" s="137">
        <v>5</v>
      </c>
      <c r="F57" s="132">
        <f t="shared" si="3"/>
        <v>1.4</v>
      </c>
      <c r="G57" s="26">
        <v>7</v>
      </c>
      <c r="H57" s="20"/>
    </row>
    <row r="58" spans="2:8">
      <c r="B58" s="28" t="s">
        <v>26</v>
      </c>
      <c r="C58" s="26">
        <v>287.5</v>
      </c>
      <c r="D58" s="26">
        <v>2.875</v>
      </c>
      <c r="E58" s="137">
        <v>10</v>
      </c>
      <c r="F58" s="132">
        <f t="shared" si="3"/>
        <v>1</v>
      </c>
      <c r="G58" s="26">
        <v>10</v>
      </c>
      <c r="H58" s="20"/>
    </row>
    <row r="59" spans="2:8">
      <c r="B59" s="28" t="s">
        <v>27</v>
      </c>
      <c r="C59" s="26">
        <v>249.7</v>
      </c>
      <c r="D59" s="26">
        <v>0.125</v>
      </c>
      <c r="E59" s="137">
        <v>0.5</v>
      </c>
      <c r="F59" s="132">
        <f t="shared" si="3"/>
        <v>1.4</v>
      </c>
      <c r="G59" s="26">
        <v>0.7</v>
      </c>
      <c r="H59" s="20"/>
    </row>
    <row r="60" spans="2:8" ht="13" thickBot="1">
      <c r="B60" s="41" t="s">
        <v>28</v>
      </c>
      <c r="C60" s="34">
        <v>242</v>
      </c>
      <c r="D60" s="34">
        <v>2.4500000000000001E-2</v>
      </c>
      <c r="E60" s="138">
        <v>0.1</v>
      </c>
      <c r="F60" s="136">
        <f t="shared" si="3"/>
        <v>1</v>
      </c>
      <c r="G60" s="34">
        <v>0.1</v>
      </c>
      <c r="H60" s="20"/>
    </row>
    <row r="61" spans="2:8" ht="13" thickBot="1">
      <c r="B61" s="23"/>
      <c r="C61" s="24"/>
      <c r="D61" s="24"/>
      <c r="E61" s="24"/>
      <c r="F61" s="24"/>
      <c r="G61" s="24"/>
      <c r="H61" s="9"/>
    </row>
    <row r="62" spans="2:8" ht="13" thickBot="1">
      <c r="B62" s="125" t="s">
        <v>16</v>
      </c>
      <c r="C62" s="126"/>
      <c r="D62" s="24"/>
      <c r="E62" s="24"/>
      <c r="F62" s="24"/>
      <c r="G62" s="24"/>
      <c r="H62" s="9"/>
    </row>
    <row r="63" spans="2:8" ht="13" thickBot="1">
      <c r="B63" s="42"/>
      <c r="C63" s="24"/>
      <c r="D63" s="24"/>
      <c r="E63" s="24"/>
      <c r="F63" s="24"/>
      <c r="G63" s="24"/>
      <c r="H63" s="9"/>
    </row>
    <row r="64" spans="2:8" ht="13" thickBot="1">
      <c r="B64" s="129" t="s">
        <v>77</v>
      </c>
      <c r="C64" s="125" t="s">
        <v>76</v>
      </c>
      <c r="D64" s="126"/>
      <c r="E64" s="24"/>
      <c r="F64" s="24"/>
      <c r="G64" s="24"/>
      <c r="H64" s="9"/>
    </row>
    <row r="65" spans="2:8">
      <c r="B65" s="37"/>
      <c r="C65" s="42"/>
      <c r="D65" s="24"/>
      <c r="E65" s="24"/>
      <c r="F65" s="24"/>
      <c r="G65" s="24"/>
      <c r="H65" s="9"/>
    </row>
    <row r="66" spans="2:8" ht="13" thickBot="1">
      <c r="B66" s="37" t="s">
        <v>78</v>
      </c>
      <c r="C66" s="24"/>
      <c r="D66" s="24"/>
      <c r="E66" s="24"/>
      <c r="F66" s="24" t="s">
        <v>43</v>
      </c>
      <c r="G66" s="24"/>
      <c r="H66" s="9"/>
    </row>
    <row r="67" spans="2:8">
      <c r="B67" s="38" t="s">
        <v>11</v>
      </c>
      <c r="C67" s="39" t="s">
        <v>30</v>
      </c>
      <c r="D67" s="39" t="s">
        <v>17</v>
      </c>
      <c r="E67" s="127" t="s">
        <v>88</v>
      </c>
      <c r="F67" s="38" t="s">
        <v>11</v>
      </c>
      <c r="G67" s="39" t="s">
        <v>30</v>
      </c>
      <c r="H67" s="128" t="s">
        <v>17</v>
      </c>
    </row>
    <row r="68" spans="2:8">
      <c r="B68" s="28" t="s">
        <v>12</v>
      </c>
      <c r="C68" s="25">
        <v>5.9</v>
      </c>
      <c r="D68" s="25">
        <v>4.79</v>
      </c>
      <c r="E68" s="119">
        <v>4.79</v>
      </c>
      <c r="F68" s="28" t="s">
        <v>44</v>
      </c>
      <c r="G68" s="25">
        <v>7.0000000000000001E-3</v>
      </c>
      <c r="H68" s="27" t="s">
        <v>50</v>
      </c>
    </row>
    <row r="69" spans="2:8">
      <c r="B69" s="28" t="s">
        <v>13</v>
      </c>
      <c r="C69" s="25">
        <v>10.85</v>
      </c>
      <c r="D69" s="25">
        <v>4.45</v>
      </c>
      <c r="E69" s="119">
        <v>1.05</v>
      </c>
      <c r="F69" s="28" t="s">
        <v>45</v>
      </c>
      <c r="G69" s="25">
        <v>0</v>
      </c>
      <c r="H69" s="27" t="s">
        <v>51</v>
      </c>
    </row>
    <row r="70" spans="2:8">
      <c r="B70" s="28" t="s">
        <v>14</v>
      </c>
      <c r="C70" s="25">
        <v>2.5</v>
      </c>
      <c r="D70" s="25">
        <v>1.08</v>
      </c>
      <c r="E70" s="119">
        <v>1.03</v>
      </c>
      <c r="F70" s="28" t="s">
        <v>46</v>
      </c>
      <c r="G70" s="25">
        <v>0.05</v>
      </c>
      <c r="H70" s="27" t="s">
        <v>59</v>
      </c>
    </row>
    <row r="71" spans="2:8">
      <c r="B71" s="75" t="s">
        <v>82</v>
      </c>
      <c r="C71" s="25">
        <v>2.1</v>
      </c>
      <c r="D71" s="25">
        <v>1.72</v>
      </c>
      <c r="E71" s="119">
        <v>1.72</v>
      </c>
      <c r="F71" s="28" t="s">
        <v>47</v>
      </c>
      <c r="G71" s="25">
        <v>1E-4</v>
      </c>
      <c r="H71" s="27" t="s">
        <v>57</v>
      </c>
    </row>
    <row r="72" spans="2:8" ht="13" thickBot="1">
      <c r="B72" s="28" t="s">
        <v>15</v>
      </c>
      <c r="C72" s="25">
        <v>18.314</v>
      </c>
      <c r="D72" s="25">
        <v>1.5</v>
      </c>
      <c r="E72" s="119">
        <v>3.19</v>
      </c>
      <c r="F72" s="41" t="s">
        <v>48</v>
      </c>
      <c r="G72" s="33">
        <v>0.01</v>
      </c>
      <c r="H72" s="35" t="s">
        <v>58</v>
      </c>
    </row>
    <row r="73" spans="2:8">
      <c r="B73" s="75" t="s">
        <v>83</v>
      </c>
      <c r="C73" s="25">
        <v>9.6999999999999993</v>
      </c>
      <c r="D73" s="25">
        <v>7.88</v>
      </c>
      <c r="E73" s="119">
        <v>7.75</v>
      </c>
      <c r="F73" s="9" t="s">
        <v>5</v>
      </c>
      <c r="G73" s="9" t="s">
        <v>5</v>
      </c>
      <c r="H73" s="9" t="s">
        <v>5</v>
      </c>
    </row>
    <row r="74" spans="2:8">
      <c r="B74" s="75" t="s">
        <v>84</v>
      </c>
      <c r="C74" s="25">
        <v>3.0106999999999999</v>
      </c>
      <c r="D74" s="25">
        <v>0.89500000000000002</v>
      </c>
      <c r="E74" s="119">
        <v>0.89300000000000002</v>
      </c>
      <c r="F74" s="9" t="s">
        <v>5</v>
      </c>
      <c r="G74" s="9" t="s">
        <v>5</v>
      </c>
      <c r="H74" s="9" t="s">
        <v>5</v>
      </c>
    </row>
    <row r="75" spans="2:8">
      <c r="B75" s="75" t="s">
        <v>85</v>
      </c>
      <c r="C75" s="25">
        <v>0.7</v>
      </c>
      <c r="D75" s="43" t="s">
        <v>34</v>
      </c>
      <c r="E75" s="120" t="s">
        <v>49</v>
      </c>
      <c r="F75" s="9" t="s">
        <v>5</v>
      </c>
      <c r="G75" s="9" t="s">
        <v>5</v>
      </c>
      <c r="H75" s="72" t="s">
        <v>5</v>
      </c>
    </row>
    <row r="76" spans="2:8" ht="13" thickBot="1">
      <c r="B76" s="41" t="s">
        <v>18</v>
      </c>
      <c r="C76" s="33">
        <v>1.6521999999999999</v>
      </c>
      <c r="D76" s="33">
        <v>1.35</v>
      </c>
      <c r="E76" s="121">
        <v>1.38</v>
      </c>
      <c r="F76" s="9" t="s">
        <v>5</v>
      </c>
      <c r="G76" s="9" t="s">
        <v>5</v>
      </c>
      <c r="H76" s="9" t="s">
        <v>5</v>
      </c>
    </row>
  </sheetData>
  <pageMargins left="0.74803149606299213" right="0.74803149606299213" top="0.98425196850393704" bottom="0.98425196850393704" header="0.51181102362204722" footer="0.51181102362204722"/>
  <pageSetup paperSize="9" scale="67" orientation="landscape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J101"/>
  <sheetViews>
    <sheetView zoomScale="75" workbookViewId="0"/>
  </sheetViews>
  <sheetFormatPr baseColWidth="10" defaultColWidth="9.1640625" defaultRowHeight="12" x14ac:dyDescent="0"/>
  <cols>
    <col min="2" max="2" width="17" customWidth="1"/>
    <col min="3" max="3" width="11.6640625" customWidth="1"/>
    <col min="4" max="4" width="24.1640625" customWidth="1"/>
    <col min="5" max="5" width="21.33203125" customWidth="1"/>
    <col min="6" max="6" width="25.33203125" customWidth="1"/>
    <col min="7" max="7" width="17.33203125" customWidth="1"/>
    <col min="8" max="8" width="15.33203125" customWidth="1"/>
  </cols>
  <sheetData>
    <row r="1" spans="1:9" ht="28">
      <c r="A1" s="11"/>
      <c r="B1" s="228" t="s">
        <v>39</v>
      </c>
      <c r="C1" s="206"/>
      <c r="D1" s="206"/>
      <c r="E1" s="206"/>
      <c r="F1" s="206"/>
      <c r="G1" s="206"/>
      <c r="H1" s="9"/>
    </row>
    <row r="2" spans="1:9" ht="13" thickBot="1">
      <c r="A2" s="11"/>
      <c r="B2" s="206"/>
      <c r="C2" s="206"/>
      <c r="D2" s="206"/>
      <c r="E2" s="206"/>
      <c r="F2" s="206"/>
      <c r="G2" s="206"/>
      <c r="H2" s="9"/>
      <c r="I2" s="10"/>
    </row>
    <row r="3" spans="1:9">
      <c r="B3" s="207" t="s">
        <v>0</v>
      </c>
      <c r="C3" s="220" t="s">
        <v>1</v>
      </c>
      <c r="D3" s="220" t="s">
        <v>86</v>
      </c>
      <c r="E3" s="225" t="s">
        <v>2</v>
      </c>
      <c r="F3" s="207" t="s">
        <v>3</v>
      </c>
      <c r="G3" s="208" t="s">
        <v>4</v>
      </c>
      <c r="H3" s="9"/>
      <c r="I3" s="10"/>
    </row>
    <row r="4" spans="1:9">
      <c r="B4" s="209" t="s">
        <v>19</v>
      </c>
      <c r="C4" s="222">
        <v>80</v>
      </c>
      <c r="D4" s="222">
        <v>80</v>
      </c>
      <c r="E4" s="226">
        <v>1</v>
      </c>
      <c r="F4" s="209">
        <v>1.4</v>
      </c>
      <c r="G4" s="210">
        <v>1.4</v>
      </c>
      <c r="H4" s="9"/>
      <c r="I4" s="10"/>
    </row>
    <row r="5" spans="1:9">
      <c r="B5" s="209" t="s">
        <v>20</v>
      </c>
      <c r="C5" s="222">
        <v>101.1</v>
      </c>
      <c r="D5" s="222">
        <v>101.1</v>
      </c>
      <c r="E5" s="226">
        <v>1</v>
      </c>
      <c r="F5" s="209">
        <v>0.05</v>
      </c>
      <c r="G5" s="210">
        <v>0.05</v>
      </c>
      <c r="H5" s="9"/>
      <c r="I5" s="10"/>
    </row>
    <row r="6" spans="1:9">
      <c r="B6" s="209" t="s">
        <v>37</v>
      </c>
      <c r="C6" s="229" t="s">
        <v>75</v>
      </c>
      <c r="D6" s="222" t="s">
        <v>5</v>
      </c>
      <c r="E6" s="226">
        <v>1</v>
      </c>
      <c r="F6" s="209">
        <v>5</v>
      </c>
      <c r="G6" s="210">
        <v>5</v>
      </c>
      <c r="H6" s="9"/>
      <c r="I6" s="10"/>
    </row>
    <row r="7" spans="1:9">
      <c r="B7" s="209" t="s">
        <v>6</v>
      </c>
      <c r="C7" s="222">
        <v>74.55</v>
      </c>
      <c r="D7" s="222">
        <v>74.55</v>
      </c>
      <c r="E7" s="226">
        <v>1</v>
      </c>
      <c r="F7" s="209">
        <v>0</v>
      </c>
      <c r="G7" s="210">
        <v>0</v>
      </c>
      <c r="H7" s="9"/>
      <c r="I7" s="10"/>
    </row>
    <row r="8" spans="1:9">
      <c r="B8" s="209" t="s">
        <v>21</v>
      </c>
      <c r="C8" s="222">
        <v>236.1</v>
      </c>
      <c r="D8" s="222">
        <v>94.44</v>
      </c>
      <c r="E8" s="226">
        <v>0.4</v>
      </c>
      <c r="F8" s="209">
        <v>5</v>
      </c>
      <c r="G8" s="210">
        <v>2</v>
      </c>
      <c r="H8" s="9"/>
      <c r="I8" s="10"/>
    </row>
    <row r="9" spans="1:9">
      <c r="B9" s="209" t="s">
        <v>22</v>
      </c>
      <c r="C9" s="222">
        <v>246.5</v>
      </c>
      <c r="D9" s="222">
        <v>98.600000000000009</v>
      </c>
      <c r="E9" s="226">
        <v>0.4</v>
      </c>
      <c r="F9" s="209">
        <v>4.75</v>
      </c>
      <c r="G9" s="210">
        <v>1.9</v>
      </c>
      <c r="H9" s="9"/>
      <c r="I9" s="10"/>
    </row>
    <row r="10" spans="1:9">
      <c r="B10" s="209" t="s">
        <v>23</v>
      </c>
      <c r="C10" s="222">
        <v>136.1</v>
      </c>
      <c r="D10" s="222">
        <v>13.61</v>
      </c>
      <c r="E10" s="226">
        <v>0.1</v>
      </c>
      <c r="F10" s="211">
        <v>0</v>
      </c>
      <c r="G10" s="212">
        <v>0</v>
      </c>
      <c r="H10" s="9"/>
      <c r="I10" s="10"/>
    </row>
    <row r="11" spans="1:9">
      <c r="B11" s="216" t="s">
        <v>87</v>
      </c>
      <c r="C11" s="222">
        <v>115.03</v>
      </c>
      <c r="D11" s="222">
        <v>115.03</v>
      </c>
      <c r="E11" s="226">
        <v>1</v>
      </c>
      <c r="F11" s="209">
        <v>0.5</v>
      </c>
      <c r="G11" s="213">
        <v>0.5</v>
      </c>
      <c r="H11" s="9"/>
      <c r="I11" s="10"/>
    </row>
    <row r="12" spans="1:9">
      <c r="B12" s="216" t="s">
        <v>90</v>
      </c>
      <c r="C12" s="222"/>
      <c r="D12" s="229" t="s">
        <v>91</v>
      </c>
      <c r="E12" s="226">
        <v>15.8</v>
      </c>
      <c r="F12" s="209">
        <v>0.158</v>
      </c>
      <c r="G12" s="210">
        <v>2.5</v>
      </c>
      <c r="H12" s="9"/>
      <c r="I12" s="10"/>
    </row>
    <row r="13" spans="1:9" ht="13" thickBot="1">
      <c r="B13" s="230" t="s">
        <v>81</v>
      </c>
      <c r="C13" s="231" t="s">
        <v>75</v>
      </c>
      <c r="D13" s="224"/>
      <c r="E13" s="227">
        <v>1</v>
      </c>
      <c r="F13" s="214">
        <v>0.1</v>
      </c>
      <c r="G13" s="215">
        <v>0.1</v>
      </c>
      <c r="H13" s="9"/>
      <c r="I13" s="10"/>
    </row>
    <row r="14" spans="1:9" ht="13" thickBot="1">
      <c r="A14" s="11"/>
      <c r="B14" s="206"/>
      <c r="C14" s="206"/>
      <c r="D14" s="206"/>
      <c r="E14" s="206"/>
      <c r="F14" s="206"/>
      <c r="G14" s="206"/>
      <c r="H14" s="9"/>
      <c r="I14" s="10"/>
    </row>
    <row r="15" spans="1:9">
      <c r="B15" s="207" t="s">
        <v>7</v>
      </c>
      <c r="C15" s="220" t="s">
        <v>1</v>
      </c>
      <c r="D15" s="220" t="s">
        <v>86</v>
      </c>
      <c r="E15" s="225" t="s">
        <v>8</v>
      </c>
      <c r="F15" s="207" t="s">
        <v>3</v>
      </c>
      <c r="G15" s="208" t="s">
        <v>9</v>
      </c>
      <c r="H15" s="9"/>
    </row>
    <row r="16" spans="1:9">
      <c r="B16" s="216" t="s">
        <v>29</v>
      </c>
      <c r="C16" s="229">
        <v>367.1</v>
      </c>
      <c r="D16" s="229">
        <v>18.399999999999999</v>
      </c>
      <c r="E16" s="232">
        <v>50</v>
      </c>
      <c r="F16" s="216">
        <v>1</v>
      </c>
      <c r="G16" s="217">
        <v>50</v>
      </c>
      <c r="H16" s="71"/>
    </row>
    <row r="17" spans="1:10">
      <c r="B17" s="209" t="s">
        <v>24</v>
      </c>
      <c r="C17" s="222">
        <v>61.8</v>
      </c>
      <c r="D17" s="222">
        <v>3.09</v>
      </c>
      <c r="E17" s="226">
        <v>50</v>
      </c>
      <c r="F17" s="209">
        <v>1</v>
      </c>
      <c r="G17" s="210">
        <v>50</v>
      </c>
      <c r="H17" s="9"/>
    </row>
    <row r="18" spans="1:10">
      <c r="B18" s="209" t="s">
        <v>25</v>
      </c>
      <c r="C18" s="222">
        <v>197.9</v>
      </c>
      <c r="D18" s="222">
        <v>0.99</v>
      </c>
      <c r="E18" s="226">
        <v>5</v>
      </c>
      <c r="F18" s="209">
        <v>1</v>
      </c>
      <c r="G18" s="210">
        <v>5</v>
      </c>
      <c r="H18" s="9"/>
      <c r="I18" s="10"/>
    </row>
    <row r="19" spans="1:10">
      <c r="B19" s="209" t="s">
        <v>26</v>
      </c>
      <c r="C19" s="222">
        <v>287.5</v>
      </c>
      <c r="D19" s="222">
        <v>2.875</v>
      </c>
      <c r="E19" s="226">
        <v>10</v>
      </c>
      <c r="F19" s="209">
        <v>1</v>
      </c>
      <c r="G19" s="210">
        <v>10</v>
      </c>
      <c r="H19" s="9"/>
      <c r="I19" s="10"/>
    </row>
    <row r="20" spans="1:10">
      <c r="B20" s="209" t="s">
        <v>27</v>
      </c>
      <c r="C20" s="222">
        <v>249.7</v>
      </c>
      <c r="D20" s="222">
        <v>0.125</v>
      </c>
      <c r="E20" s="226">
        <v>0.5</v>
      </c>
      <c r="F20" s="209">
        <v>1</v>
      </c>
      <c r="G20" s="210">
        <v>0.5</v>
      </c>
      <c r="H20" s="9"/>
      <c r="I20" s="10"/>
    </row>
    <row r="21" spans="1:10" ht="13" thickBot="1">
      <c r="B21" s="214" t="s">
        <v>28</v>
      </c>
      <c r="C21" s="224">
        <v>242</v>
      </c>
      <c r="D21" s="224">
        <v>2.4500000000000001E-2</v>
      </c>
      <c r="E21" s="227">
        <v>0.1</v>
      </c>
      <c r="F21" s="214">
        <v>1</v>
      </c>
      <c r="G21" s="215">
        <v>0.1</v>
      </c>
      <c r="H21" s="9"/>
      <c r="I21" s="10"/>
    </row>
    <row r="22" spans="1:10" ht="13" thickBot="1">
      <c r="A22" s="11"/>
      <c r="B22" s="206"/>
      <c r="C22" s="206"/>
      <c r="D22" s="206"/>
      <c r="E22" s="206"/>
      <c r="F22" s="206"/>
      <c r="G22" s="206"/>
      <c r="H22" s="9"/>
    </row>
    <row r="23" spans="1:10" ht="13" thickBot="1">
      <c r="B23" s="233" t="s">
        <v>16</v>
      </c>
      <c r="C23" s="234"/>
      <c r="D23" s="206"/>
      <c r="E23" s="206"/>
      <c r="F23" s="206"/>
      <c r="G23" s="206"/>
      <c r="H23" s="9"/>
      <c r="I23" s="20"/>
    </row>
    <row r="24" spans="1:10">
      <c r="B24" s="235"/>
      <c r="C24" s="206"/>
      <c r="D24" s="206"/>
      <c r="E24" s="206"/>
      <c r="F24" s="206"/>
      <c r="G24" s="206"/>
      <c r="H24" s="9"/>
      <c r="I24" s="20"/>
    </row>
    <row r="25" spans="1:10" ht="13" thickBot="1">
      <c r="A25" s="11"/>
      <c r="B25" s="236" t="s">
        <v>78</v>
      </c>
      <c r="C25" s="206"/>
      <c r="D25" s="206"/>
      <c r="E25" s="206"/>
      <c r="F25" s="218" t="s">
        <v>43</v>
      </c>
      <c r="G25" s="206"/>
      <c r="H25" s="9"/>
      <c r="I25" s="20"/>
    </row>
    <row r="26" spans="1:10">
      <c r="B26" s="207" t="s">
        <v>11</v>
      </c>
      <c r="C26" s="220" t="s">
        <v>30</v>
      </c>
      <c r="D26" s="220" t="s">
        <v>17</v>
      </c>
      <c r="E26" s="127" t="s">
        <v>88</v>
      </c>
      <c r="F26" s="219" t="s">
        <v>11</v>
      </c>
      <c r="G26" s="220" t="s">
        <v>30</v>
      </c>
      <c r="H26" s="225" t="s">
        <v>17</v>
      </c>
      <c r="I26" s="20"/>
    </row>
    <row r="27" spans="1:10">
      <c r="B27" s="209" t="s">
        <v>12</v>
      </c>
      <c r="C27" s="222">
        <v>0.05</v>
      </c>
      <c r="D27" s="222" t="s">
        <v>61</v>
      </c>
      <c r="E27" s="119">
        <v>4.79</v>
      </c>
      <c r="F27" s="221" t="s">
        <v>44</v>
      </c>
      <c r="G27" s="222">
        <v>5.0000000000000001E-3</v>
      </c>
      <c r="H27" s="226" t="s">
        <v>50</v>
      </c>
      <c r="I27" s="20"/>
    </row>
    <row r="28" spans="1:10">
      <c r="B28" s="209" t="s">
        <v>13</v>
      </c>
      <c r="C28" s="222">
        <v>2.0499999999999998</v>
      </c>
      <c r="D28" s="222">
        <v>1.07</v>
      </c>
      <c r="E28" s="119">
        <v>1.05</v>
      </c>
      <c r="F28" s="221" t="s">
        <v>45</v>
      </c>
      <c r="G28" s="222">
        <v>0</v>
      </c>
      <c r="H28" s="226" t="s">
        <v>51</v>
      </c>
      <c r="I28" s="20"/>
    </row>
    <row r="29" spans="1:10">
      <c r="B29" s="209" t="s">
        <v>14</v>
      </c>
      <c r="C29" s="222">
        <v>2</v>
      </c>
      <c r="D29" s="222">
        <v>1.0900000000000001</v>
      </c>
      <c r="E29" s="119">
        <v>1.03</v>
      </c>
      <c r="F29" s="221" t="s">
        <v>46</v>
      </c>
      <c r="G29" s="222">
        <v>0.05</v>
      </c>
      <c r="H29" s="226" t="s">
        <v>59</v>
      </c>
      <c r="I29" s="20"/>
    </row>
    <row r="30" spans="1:10">
      <c r="B30" s="216" t="s">
        <v>82</v>
      </c>
      <c r="C30" s="222">
        <v>2</v>
      </c>
      <c r="D30" s="222">
        <v>1.74</v>
      </c>
      <c r="E30" s="119">
        <v>1.72</v>
      </c>
      <c r="F30" s="221" t="s">
        <v>47</v>
      </c>
      <c r="G30" s="222">
        <v>1E-4</v>
      </c>
      <c r="H30" s="226" t="s">
        <v>57</v>
      </c>
      <c r="I30" s="20"/>
    </row>
    <row r="31" spans="1:10" ht="13" thickBot="1">
      <c r="B31" s="209" t="s">
        <v>15</v>
      </c>
      <c r="C31" s="222">
        <v>0.31000000000000005</v>
      </c>
      <c r="D31" s="222">
        <v>0.27</v>
      </c>
      <c r="E31" s="119">
        <v>3.19</v>
      </c>
      <c r="F31" s="223" t="s">
        <v>48</v>
      </c>
      <c r="G31" s="224">
        <v>0.01</v>
      </c>
      <c r="H31" s="227" t="s">
        <v>58</v>
      </c>
      <c r="I31" s="20"/>
    </row>
    <row r="32" spans="1:10">
      <c r="B32" s="216" t="s">
        <v>83</v>
      </c>
      <c r="C32" s="222">
        <v>7.95</v>
      </c>
      <c r="D32" s="222">
        <v>6.95</v>
      </c>
      <c r="E32" s="119">
        <v>7.75</v>
      </c>
      <c r="F32" s="9" t="s">
        <v>5</v>
      </c>
      <c r="G32" s="9" t="s">
        <v>5</v>
      </c>
      <c r="H32" s="9"/>
      <c r="I32" s="20"/>
      <c r="J32" s="20"/>
    </row>
    <row r="33" spans="1:10">
      <c r="B33" s="216" t="s">
        <v>84</v>
      </c>
      <c r="C33" s="222">
        <v>1.9104999999999999</v>
      </c>
      <c r="D33" s="222">
        <v>0.88600000000000001</v>
      </c>
      <c r="E33" s="119">
        <v>0.89300000000000002</v>
      </c>
      <c r="F33" s="9" t="s">
        <v>5</v>
      </c>
      <c r="G33" s="9" t="s">
        <v>5</v>
      </c>
      <c r="H33" s="9"/>
      <c r="I33" s="20"/>
      <c r="J33" s="20"/>
    </row>
    <row r="34" spans="1:10">
      <c r="B34" s="216" t="s">
        <v>85</v>
      </c>
      <c r="C34" s="222">
        <v>0.6</v>
      </c>
      <c r="D34" s="237" t="s">
        <v>34</v>
      </c>
      <c r="E34" s="120" t="s">
        <v>49</v>
      </c>
      <c r="F34" s="9" t="s">
        <v>5</v>
      </c>
      <c r="G34" s="72" t="s">
        <v>5</v>
      </c>
      <c r="H34" s="9"/>
      <c r="I34" s="20"/>
      <c r="J34" s="20"/>
    </row>
    <row r="35" spans="1:10" ht="13" thickBot="1">
      <c r="B35" s="214" t="s">
        <v>18</v>
      </c>
      <c r="C35" s="224">
        <v>2.5501999999999998</v>
      </c>
      <c r="D35" s="224">
        <v>2.2200000000000002</v>
      </c>
      <c r="E35" s="121">
        <v>1.38</v>
      </c>
      <c r="F35" s="9" t="s">
        <v>5</v>
      </c>
      <c r="G35" s="9" t="s">
        <v>5</v>
      </c>
      <c r="H35" s="9"/>
      <c r="I35" s="20"/>
      <c r="J35" s="20"/>
    </row>
    <row r="36" spans="1:10">
      <c r="E36" s="69"/>
      <c r="F36" s="20"/>
      <c r="G36" s="20"/>
      <c r="H36" s="20"/>
      <c r="I36" s="20"/>
      <c r="J36" s="20"/>
    </row>
    <row r="37" spans="1:10">
      <c r="F37" s="20"/>
      <c r="G37" s="20"/>
      <c r="H37" s="20"/>
      <c r="I37" s="20"/>
      <c r="J37" s="20"/>
    </row>
    <row r="38" spans="1:10">
      <c r="F38" s="20"/>
      <c r="G38" s="20"/>
      <c r="H38" s="20"/>
      <c r="I38" s="20"/>
      <c r="J38" s="20"/>
    </row>
    <row r="39" spans="1:10">
      <c r="F39" s="20"/>
      <c r="G39" s="20"/>
      <c r="H39" s="20"/>
      <c r="I39" s="20"/>
      <c r="J39" s="20"/>
    </row>
    <row r="40" spans="1:10" ht="28">
      <c r="A40" s="11"/>
      <c r="B40" s="179" t="s">
        <v>40</v>
      </c>
      <c r="C40" s="180"/>
      <c r="D40" s="180"/>
      <c r="E40" s="180"/>
      <c r="F40" s="180"/>
      <c r="G40" s="180"/>
      <c r="H40" s="9"/>
    </row>
    <row r="41" spans="1:10" ht="13" thickBot="1">
      <c r="A41" s="11"/>
      <c r="B41" s="180"/>
      <c r="C41" s="180"/>
      <c r="D41" s="180"/>
      <c r="E41" s="180"/>
      <c r="F41" s="180"/>
      <c r="G41" s="180"/>
      <c r="H41" s="9"/>
      <c r="I41" s="10"/>
    </row>
    <row r="42" spans="1:10">
      <c r="B42" s="181" t="s">
        <v>0</v>
      </c>
      <c r="C42" s="182" t="s">
        <v>1</v>
      </c>
      <c r="D42" s="182" t="s">
        <v>86</v>
      </c>
      <c r="E42" s="183" t="s">
        <v>2</v>
      </c>
      <c r="F42" s="184" t="s">
        <v>3</v>
      </c>
      <c r="G42" s="183" t="s">
        <v>4</v>
      </c>
      <c r="H42" s="9"/>
      <c r="I42" s="10"/>
    </row>
    <row r="43" spans="1:10">
      <c r="B43" s="185" t="s">
        <v>19</v>
      </c>
      <c r="C43" s="186">
        <v>80</v>
      </c>
      <c r="D43" s="186">
        <v>80</v>
      </c>
      <c r="E43" s="187">
        <v>1</v>
      </c>
      <c r="F43" s="188">
        <v>0</v>
      </c>
      <c r="G43" s="187">
        <v>0</v>
      </c>
      <c r="H43" s="9"/>
      <c r="I43" s="10"/>
    </row>
    <row r="44" spans="1:10">
      <c r="B44" s="185" t="s">
        <v>20</v>
      </c>
      <c r="C44" s="186">
        <v>101.1</v>
      </c>
      <c r="D44" s="186">
        <v>101.1</v>
      </c>
      <c r="E44" s="187">
        <v>1</v>
      </c>
      <c r="F44" s="188">
        <v>9.6999999999999993</v>
      </c>
      <c r="G44" s="187">
        <v>9.6999999999999993</v>
      </c>
      <c r="H44" s="9"/>
      <c r="I44" s="10"/>
    </row>
    <row r="45" spans="1:10">
      <c r="B45" s="185" t="s">
        <v>37</v>
      </c>
      <c r="C45" s="189" t="s">
        <v>75</v>
      </c>
      <c r="D45" s="186" t="s">
        <v>5</v>
      </c>
      <c r="E45" s="187">
        <v>1</v>
      </c>
      <c r="F45" s="188">
        <v>2.5499999999999998</v>
      </c>
      <c r="G45" s="187">
        <v>2.5499999999999998</v>
      </c>
      <c r="H45" s="9"/>
      <c r="I45" s="10"/>
    </row>
    <row r="46" spans="1:10">
      <c r="B46" s="185" t="s">
        <v>6</v>
      </c>
      <c r="C46" s="186">
        <v>74.55</v>
      </c>
      <c r="D46" s="186">
        <v>74.55</v>
      </c>
      <c r="E46" s="187">
        <v>1</v>
      </c>
      <c r="F46" s="188">
        <v>20</v>
      </c>
      <c r="G46" s="187">
        <v>20</v>
      </c>
      <c r="H46" s="9"/>
      <c r="I46" s="10"/>
    </row>
    <row r="47" spans="1:10">
      <c r="B47" s="190" t="s">
        <v>21</v>
      </c>
      <c r="C47" s="186">
        <v>236.1</v>
      </c>
      <c r="D47" s="186">
        <v>94.44</v>
      </c>
      <c r="E47" s="187">
        <v>0.4</v>
      </c>
      <c r="F47" s="188">
        <v>0</v>
      </c>
      <c r="G47" s="187">
        <v>0</v>
      </c>
      <c r="H47" s="9"/>
      <c r="I47" s="10"/>
    </row>
    <row r="48" spans="1:10">
      <c r="B48" s="185" t="s">
        <v>22</v>
      </c>
      <c r="C48" s="186">
        <v>246.5</v>
      </c>
      <c r="D48" s="186">
        <v>98.600000000000009</v>
      </c>
      <c r="E48" s="187">
        <v>0.4</v>
      </c>
      <c r="F48" s="188">
        <v>6.375</v>
      </c>
      <c r="G48" s="187">
        <v>2.5499999999999998</v>
      </c>
      <c r="H48" s="9"/>
      <c r="I48" s="10"/>
    </row>
    <row r="49" spans="1:9">
      <c r="B49" s="185" t="s">
        <v>23</v>
      </c>
      <c r="C49" s="186">
        <v>136.1</v>
      </c>
      <c r="D49" s="186">
        <v>13.61</v>
      </c>
      <c r="E49" s="187">
        <v>0.1</v>
      </c>
      <c r="F49" s="188">
        <v>0</v>
      </c>
      <c r="G49" s="187">
        <v>0</v>
      </c>
      <c r="H49" s="9"/>
      <c r="I49" s="10"/>
    </row>
    <row r="50" spans="1:9">
      <c r="B50" s="185" t="s">
        <v>32</v>
      </c>
      <c r="C50" s="186">
        <v>53.49</v>
      </c>
      <c r="D50" s="186">
        <v>53.49</v>
      </c>
      <c r="E50" s="187">
        <v>1</v>
      </c>
      <c r="F50" s="188">
        <v>2</v>
      </c>
      <c r="G50" s="191">
        <v>2</v>
      </c>
      <c r="H50" s="9"/>
      <c r="I50" s="10"/>
    </row>
    <row r="51" spans="1:9">
      <c r="B51" s="190" t="s">
        <v>109</v>
      </c>
      <c r="C51" s="186">
        <v>172.17</v>
      </c>
      <c r="D51" s="186"/>
      <c r="E51" s="187" t="s">
        <v>35</v>
      </c>
      <c r="F51" s="188">
        <v>0.17216999999999999</v>
      </c>
      <c r="G51" s="187">
        <v>0</v>
      </c>
      <c r="H51" s="9"/>
      <c r="I51" s="10"/>
    </row>
    <row r="52" spans="1:9">
      <c r="B52" s="190" t="s">
        <v>81</v>
      </c>
      <c r="C52" s="189" t="s">
        <v>75</v>
      </c>
      <c r="D52" s="186"/>
      <c r="E52" s="187">
        <v>1</v>
      </c>
      <c r="F52" s="188">
        <v>0</v>
      </c>
      <c r="G52" s="187">
        <v>0</v>
      </c>
      <c r="H52" s="9"/>
      <c r="I52" s="10"/>
    </row>
    <row r="53" spans="1:9">
      <c r="B53" s="190" t="s">
        <v>89</v>
      </c>
      <c r="C53" s="186">
        <v>138.01</v>
      </c>
      <c r="D53" s="186">
        <v>138.01</v>
      </c>
      <c r="E53" s="187">
        <v>1</v>
      </c>
      <c r="F53" s="188">
        <v>0.7</v>
      </c>
      <c r="G53" s="187">
        <v>0.7</v>
      </c>
      <c r="H53" s="9"/>
      <c r="I53" s="10"/>
    </row>
    <row r="54" spans="1:9" ht="13" thickBot="1">
      <c r="B54" s="192" t="s">
        <v>42</v>
      </c>
      <c r="C54" s="193">
        <v>58.44</v>
      </c>
      <c r="D54" s="193">
        <v>58.44</v>
      </c>
      <c r="E54" s="194">
        <v>1</v>
      </c>
      <c r="F54" s="195">
        <v>1.5</v>
      </c>
      <c r="G54" s="196">
        <v>1.5</v>
      </c>
      <c r="H54" s="9"/>
      <c r="I54" s="10"/>
    </row>
    <row r="55" spans="1:9" ht="13" thickBot="1">
      <c r="A55" s="11"/>
      <c r="B55" s="180"/>
      <c r="C55" s="180"/>
      <c r="D55" s="180"/>
      <c r="E55" s="180"/>
      <c r="F55" s="180"/>
      <c r="G55" s="180"/>
      <c r="H55" s="9"/>
    </row>
    <row r="56" spans="1:9">
      <c r="B56" s="181" t="s">
        <v>7</v>
      </c>
      <c r="C56" s="182" t="s">
        <v>1</v>
      </c>
      <c r="D56" s="182" t="s">
        <v>86</v>
      </c>
      <c r="E56" s="183" t="s">
        <v>8</v>
      </c>
      <c r="F56" s="184" t="s">
        <v>3</v>
      </c>
      <c r="G56" s="183" t="s">
        <v>9</v>
      </c>
      <c r="H56" s="9"/>
    </row>
    <row r="57" spans="1:9">
      <c r="B57" s="190" t="s">
        <v>29</v>
      </c>
      <c r="C57" s="189">
        <v>367.1</v>
      </c>
      <c r="D57" s="189">
        <v>18.399999999999999</v>
      </c>
      <c r="E57" s="197">
        <v>50</v>
      </c>
      <c r="F57" s="198">
        <v>1</v>
      </c>
      <c r="G57" s="197">
        <v>50</v>
      </c>
      <c r="H57" s="71"/>
    </row>
    <row r="58" spans="1:9">
      <c r="B58" s="185" t="s">
        <v>24</v>
      </c>
      <c r="C58" s="186">
        <v>61.8</v>
      </c>
      <c r="D58" s="186">
        <v>3.09</v>
      </c>
      <c r="E58" s="187">
        <v>50</v>
      </c>
      <c r="F58" s="188">
        <v>1</v>
      </c>
      <c r="G58" s="187">
        <v>50</v>
      </c>
      <c r="H58" s="9"/>
    </row>
    <row r="59" spans="1:9">
      <c r="B59" s="185" t="s">
        <v>25</v>
      </c>
      <c r="C59" s="186">
        <v>197.9</v>
      </c>
      <c r="D59" s="186">
        <v>0.99</v>
      </c>
      <c r="E59" s="187">
        <v>5</v>
      </c>
      <c r="F59" s="188">
        <v>1.2</v>
      </c>
      <c r="G59" s="187">
        <v>6</v>
      </c>
      <c r="H59" s="9"/>
      <c r="I59" s="10"/>
    </row>
    <row r="60" spans="1:9">
      <c r="B60" s="185" t="s">
        <v>26</v>
      </c>
      <c r="C60" s="186">
        <v>287.5</v>
      </c>
      <c r="D60" s="186">
        <v>2.875</v>
      </c>
      <c r="E60" s="187">
        <v>10</v>
      </c>
      <c r="F60" s="188">
        <v>1</v>
      </c>
      <c r="G60" s="187">
        <v>10</v>
      </c>
      <c r="H60" s="9"/>
      <c r="I60" s="10"/>
    </row>
    <row r="61" spans="1:9">
      <c r="B61" s="185" t="s">
        <v>27</v>
      </c>
      <c r="C61" s="186">
        <v>249.7</v>
      </c>
      <c r="D61" s="186">
        <v>0.125</v>
      </c>
      <c r="E61" s="187">
        <v>0.5</v>
      </c>
      <c r="F61" s="188">
        <v>1.4</v>
      </c>
      <c r="G61" s="187">
        <v>0.7</v>
      </c>
      <c r="H61" s="9"/>
      <c r="I61" s="10"/>
    </row>
    <row r="62" spans="1:9" ht="13" thickBot="1">
      <c r="B62" s="192" t="s">
        <v>28</v>
      </c>
      <c r="C62" s="193">
        <v>242</v>
      </c>
      <c r="D62" s="193">
        <v>2.4500000000000001E-2</v>
      </c>
      <c r="E62" s="196">
        <v>0.1</v>
      </c>
      <c r="F62" s="199">
        <v>1</v>
      </c>
      <c r="G62" s="196">
        <v>0.1</v>
      </c>
      <c r="H62" s="9"/>
      <c r="I62" s="10"/>
    </row>
    <row r="63" spans="1:9" ht="13" thickBot="1">
      <c r="A63" s="11"/>
      <c r="B63" s="180"/>
      <c r="C63" s="180"/>
      <c r="D63" s="180"/>
      <c r="E63" s="180"/>
      <c r="F63" s="180"/>
      <c r="G63" s="180"/>
      <c r="H63" s="9"/>
    </row>
    <row r="64" spans="1:9" ht="13" thickBot="1">
      <c r="B64" s="200" t="s">
        <v>16</v>
      </c>
      <c r="C64" s="201"/>
      <c r="D64" s="180"/>
      <c r="E64" s="180"/>
      <c r="F64" s="180"/>
      <c r="G64" s="180"/>
      <c r="H64" s="9"/>
    </row>
    <row r="65" spans="1:8">
      <c r="A65" s="11"/>
      <c r="B65" s="202"/>
      <c r="C65" s="180"/>
      <c r="D65" s="180"/>
      <c r="E65" s="180"/>
      <c r="F65" s="180"/>
      <c r="G65" s="180"/>
      <c r="H65" s="9"/>
    </row>
    <row r="66" spans="1:8" ht="13" thickBot="1">
      <c r="A66" s="11"/>
      <c r="B66" s="203" t="s">
        <v>78</v>
      </c>
      <c r="C66" s="180"/>
      <c r="D66" s="180"/>
      <c r="E66" s="180"/>
      <c r="F66" s="204" t="s">
        <v>43</v>
      </c>
      <c r="G66" s="180"/>
      <c r="H66" s="9"/>
    </row>
    <row r="67" spans="1:8">
      <c r="B67" s="181" t="s">
        <v>11</v>
      </c>
      <c r="C67" s="182" t="s">
        <v>30</v>
      </c>
      <c r="D67" s="182" t="s">
        <v>17</v>
      </c>
      <c r="E67" s="127" t="s">
        <v>88</v>
      </c>
      <c r="F67" s="181" t="s">
        <v>11</v>
      </c>
      <c r="G67" s="182" t="s">
        <v>30</v>
      </c>
      <c r="H67" s="183" t="s">
        <v>17</v>
      </c>
    </row>
    <row r="68" spans="1:8">
      <c r="B68" s="185" t="s">
        <v>12</v>
      </c>
      <c r="C68" s="186">
        <v>29.7</v>
      </c>
      <c r="D68" s="186">
        <v>23.9</v>
      </c>
      <c r="E68" s="119">
        <v>4.79</v>
      </c>
      <c r="F68" s="185" t="s">
        <v>44</v>
      </c>
      <c r="G68" s="186">
        <v>0.05</v>
      </c>
      <c r="H68" s="187" t="s">
        <v>50</v>
      </c>
    </row>
    <row r="69" spans="1:8">
      <c r="B69" s="185" t="s">
        <v>13</v>
      </c>
      <c r="C69" s="186">
        <v>2.5499999999999998</v>
      </c>
      <c r="D69" s="186">
        <v>1.02</v>
      </c>
      <c r="E69" s="119">
        <v>1.05</v>
      </c>
      <c r="F69" s="185" t="s">
        <v>45</v>
      </c>
      <c r="G69" s="186">
        <v>6.0000000000000001E-3</v>
      </c>
      <c r="H69" s="187" t="s">
        <v>51</v>
      </c>
    </row>
    <row r="70" spans="1:8">
      <c r="B70" s="185" t="s">
        <v>14</v>
      </c>
      <c r="C70" s="186">
        <v>2.5499999999999998</v>
      </c>
      <c r="D70" s="186">
        <v>1.04</v>
      </c>
      <c r="E70" s="119">
        <v>1.03</v>
      </c>
      <c r="F70" s="185" t="s">
        <v>46</v>
      </c>
      <c r="G70" s="186">
        <v>0.01</v>
      </c>
      <c r="H70" s="187" t="s">
        <v>59</v>
      </c>
    </row>
    <row r="71" spans="1:8">
      <c r="B71" s="190" t="s">
        <v>82</v>
      </c>
      <c r="C71" s="186">
        <v>2</v>
      </c>
      <c r="D71" s="186">
        <v>1.63</v>
      </c>
      <c r="E71" s="119">
        <v>1.72</v>
      </c>
      <c r="F71" s="185" t="s">
        <v>47</v>
      </c>
      <c r="G71" s="186">
        <v>6.9999999999999999E-4</v>
      </c>
      <c r="H71" s="187" t="s">
        <v>57</v>
      </c>
    </row>
    <row r="72" spans="1:8" ht="13" thickBot="1">
      <c r="B72" s="185" t="s">
        <v>15</v>
      </c>
      <c r="C72" s="186">
        <v>28.612000000000002</v>
      </c>
      <c r="D72" s="186">
        <v>23</v>
      </c>
      <c r="E72" s="119">
        <v>3.19</v>
      </c>
      <c r="F72" s="192" t="s">
        <v>48</v>
      </c>
      <c r="G72" s="193">
        <v>1E-4</v>
      </c>
      <c r="H72" s="196" t="s">
        <v>58</v>
      </c>
    </row>
    <row r="73" spans="1:8">
      <c r="B73" s="190" t="s">
        <v>83</v>
      </c>
      <c r="C73" s="186">
        <v>9.6999999999999993</v>
      </c>
      <c r="D73" s="186">
        <v>7.85</v>
      </c>
      <c r="E73" s="119">
        <v>7.75</v>
      </c>
      <c r="F73" s="9" t="s">
        <v>5</v>
      </c>
      <c r="G73" s="9" t="s">
        <v>5</v>
      </c>
      <c r="H73" s="9"/>
    </row>
    <row r="74" spans="1:8">
      <c r="B74" s="190" t="s">
        <v>84</v>
      </c>
      <c r="C74" s="186">
        <v>2.5606999999999998</v>
      </c>
      <c r="D74" s="186">
        <v>0.90800000000000003</v>
      </c>
      <c r="E74" s="119">
        <v>0.89300000000000002</v>
      </c>
      <c r="F74" s="9" t="s">
        <v>5</v>
      </c>
      <c r="G74" s="9" t="s">
        <v>5</v>
      </c>
      <c r="H74" s="9"/>
    </row>
    <row r="75" spans="1:8">
      <c r="B75" s="190" t="s">
        <v>85</v>
      </c>
      <c r="C75" s="186">
        <v>0.7</v>
      </c>
      <c r="D75" s="205" t="s">
        <v>62</v>
      </c>
      <c r="E75" s="120" t="s">
        <v>49</v>
      </c>
      <c r="F75" s="9" t="s">
        <v>5</v>
      </c>
      <c r="G75" s="72" t="s">
        <v>5</v>
      </c>
      <c r="H75" s="9"/>
    </row>
    <row r="76" spans="1:8" ht="13" thickBot="1">
      <c r="B76" s="192" t="s">
        <v>18</v>
      </c>
      <c r="C76" s="193">
        <v>2.2502</v>
      </c>
      <c r="D76" s="193">
        <v>1.82</v>
      </c>
      <c r="E76" s="121">
        <v>1.38</v>
      </c>
      <c r="F76" s="9" t="s">
        <v>5</v>
      </c>
      <c r="G76" s="9" t="s">
        <v>5</v>
      </c>
      <c r="H76" s="9"/>
    </row>
    <row r="77" spans="1:8">
      <c r="E77" s="20"/>
      <c r="F77" s="9"/>
      <c r="G77" s="9"/>
      <c r="H77" s="9"/>
    </row>
    <row r="78" spans="1:8">
      <c r="E78" s="20"/>
      <c r="F78" s="20"/>
      <c r="G78" s="20"/>
      <c r="H78" s="20"/>
    </row>
    <row r="79" spans="1:8">
      <c r="E79" s="20"/>
      <c r="F79" s="20"/>
      <c r="G79" s="20"/>
      <c r="H79" s="20"/>
    </row>
    <row r="80" spans="1:8">
      <c r="E80" s="20"/>
      <c r="F80" s="20"/>
      <c r="G80" s="20"/>
      <c r="H80" s="20"/>
    </row>
    <row r="81" spans="5:8">
      <c r="E81" s="20"/>
      <c r="F81" s="20"/>
      <c r="G81" s="20"/>
      <c r="H81" s="20"/>
    </row>
    <row r="82" spans="5:8">
      <c r="E82" s="20"/>
      <c r="F82" s="20"/>
      <c r="G82" s="20"/>
      <c r="H82" s="20"/>
    </row>
    <row r="83" spans="5:8">
      <c r="E83" s="20"/>
      <c r="F83" s="20"/>
      <c r="G83" s="20"/>
      <c r="H83" s="20"/>
    </row>
    <row r="84" spans="5:8">
      <c r="E84" s="20"/>
      <c r="F84" s="20"/>
      <c r="G84" s="20"/>
      <c r="H84" s="20"/>
    </row>
    <row r="85" spans="5:8">
      <c r="E85" s="20"/>
      <c r="F85" s="20"/>
      <c r="G85" s="20"/>
      <c r="H85" s="20"/>
    </row>
    <row r="86" spans="5:8">
      <c r="E86" s="20"/>
      <c r="F86" s="20"/>
      <c r="G86" s="20"/>
      <c r="H86" s="20"/>
    </row>
    <row r="87" spans="5:8">
      <c r="E87" s="20"/>
      <c r="F87" s="20"/>
      <c r="G87" s="20"/>
      <c r="H87" s="20"/>
    </row>
    <row r="88" spans="5:8">
      <c r="E88" s="20"/>
      <c r="F88" s="20"/>
      <c r="G88" s="20"/>
      <c r="H88" s="20"/>
    </row>
    <row r="89" spans="5:8">
      <c r="E89" s="20"/>
      <c r="F89" s="20"/>
      <c r="G89" s="20"/>
      <c r="H89" s="20"/>
    </row>
    <row r="90" spans="5:8">
      <c r="E90" s="20"/>
      <c r="F90" s="20"/>
      <c r="G90" s="20"/>
      <c r="H90" s="20"/>
    </row>
    <row r="91" spans="5:8">
      <c r="E91" s="20"/>
      <c r="F91" s="20"/>
      <c r="G91" s="20"/>
      <c r="H91" s="20"/>
    </row>
    <row r="92" spans="5:8">
      <c r="E92" s="20"/>
      <c r="F92" s="20"/>
      <c r="G92" s="20"/>
      <c r="H92" s="20"/>
    </row>
    <row r="93" spans="5:8">
      <c r="E93" s="20"/>
      <c r="F93" s="20"/>
      <c r="G93" s="20"/>
      <c r="H93" s="20"/>
    </row>
    <row r="94" spans="5:8">
      <c r="E94" s="20"/>
      <c r="F94" s="20"/>
      <c r="G94" s="20"/>
      <c r="H94" s="20"/>
    </row>
    <row r="95" spans="5:8">
      <c r="E95" s="20"/>
      <c r="F95" s="20"/>
      <c r="G95" s="20"/>
      <c r="H95" s="20"/>
    </row>
    <row r="96" spans="5:8">
      <c r="E96" s="20"/>
      <c r="F96" s="20"/>
      <c r="G96" s="20"/>
      <c r="H96" s="20"/>
    </row>
    <row r="97" spans="5:8">
      <c r="E97" s="20"/>
      <c r="F97" s="20"/>
      <c r="G97" s="20"/>
      <c r="H97" s="20"/>
    </row>
    <row r="98" spans="5:8">
      <c r="E98" s="20"/>
      <c r="F98" s="20"/>
      <c r="G98" s="20"/>
      <c r="H98" s="20"/>
    </row>
    <row r="99" spans="5:8">
      <c r="E99" s="20"/>
    </row>
    <row r="100" spans="5:8">
      <c r="E100" s="20"/>
    </row>
    <row r="101" spans="5:8">
      <c r="E101" s="20"/>
    </row>
  </sheetData>
  <pageMargins left="0.74803149606299213" right="0.74803149606299213" top="0.98425196850393704" bottom="0.98425196850393704" header="0.51181102362204722" footer="0.51181102362204722"/>
  <pageSetup paperSize="9" scale="67" orientation="landscape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J95"/>
  <sheetViews>
    <sheetView zoomScale="75" workbookViewId="0"/>
  </sheetViews>
  <sheetFormatPr baseColWidth="10" defaultColWidth="9.1640625" defaultRowHeight="12" x14ac:dyDescent="0"/>
  <cols>
    <col min="2" max="2" width="17" customWidth="1"/>
    <col min="3" max="3" width="11.6640625" customWidth="1"/>
    <col min="4" max="4" width="24.1640625" customWidth="1"/>
    <col min="5" max="5" width="21.33203125" customWidth="1"/>
    <col min="6" max="6" width="25.33203125" customWidth="1"/>
    <col min="7" max="7" width="17.33203125" customWidth="1"/>
    <col min="8" max="8" width="15.33203125" customWidth="1"/>
  </cols>
  <sheetData>
    <row r="1" spans="1:9" ht="28">
      <c r="A1" s="11"/>
      <c r="B1" s="239" t="s">
        <v>92</v>
      </c>
      <c r="C1" s="240"/>
      <c r="D1" s="240"/>
      <c r="E1" s="240"/>
      <c r="F1" s="240"/>
      <c r="G1" s="240"/>
      <c r="H1" s="9"/>
    </row>
    <row r="2" spans="1:9" ht="13" thickBot="1">
      <c r="A2" s="11"/>
      <c r="B2" s="240"/>
      <c r="C2" s="240"/>
      <c r="D2" s="240"/>
      <c r="E2" s="240"/>
      <c r="F2" s="240"/>
      <c r="G2" s="240"/>
      <c r="H2" s="9"/>
      <c r="I2" s="10"/>
    </row>
    <row r="3" spans="1:9">
      <c r="B3" s="241" t="s">
        <v>0</v>
      </c>
      <c r="C3" s="242" t="s">
        <v>1</v>
      </c>
      <c r="D3" s="242" t="s">
        <v>86</v>
      </c>
      <c r="E3" s="243" t="s">
        <v>2</v>
      </c>
      <c r="F3" s="241" t="s">
        <v>3</v>
      </c>
      <c r="G3" s="259" t="s">
        <v>4</v>
      </c>
      <c r="H3" s="9"/>
      <c r="I3" s="10"/>
    </row>
    <row r="4" spans="1:9">
      <c r="B4" s="244" t="s">
        <v>19</v>
      </c>
      <c r="C4" s="245">
        <v>80</v>
      </c>
      <c r="D4" s="245">
        <v>80</v>
      </c>
      <c r="E4" s="245">
        <v>1</v>
      </c>
      <c r="F4" s="245">
        <v>2</v>
      </c>
      <c r="G4" s="245">
        <v>2</v>
      </c>
      <c r="H4" s="9"/>
      <c r="I4" s="10"/>
    </row>
    <row r="5" spans="1:9">
      <c r="B5" s="244" t="s">
        <v>20</v>
      </c>
      <c r="C5" s="245">
        <v>101.1</v>
      </c>
      <c r="D5" s="245">
        <v>101.1</v>
      </c>
      <c r="E5" s="245">
        <v>1</v>
      </c>
      <c r="F5" s="245">
        <v>3</v>
      </c>
      <c r="G5" s="245">
        <v>3</v>
      </c>
      <c r="H5" s="9"/>
      <c r="I5" s="10"/>
    </row>
    <row r="6" spans="1:9">
      <c r="B6" s="244" t="s">
        <v>37</v>
      </c>
      <c r="C6" s="246" t="s">
        <v>75</v>
      </c>
      <c r="D6" s="245" t="s">
        <v>5</v>
      </c>
      <c r="E6" s="245">
        <v>1</v>
      </c>
      <c r="F6" s="245">
        <v>0.1</v>
      </c>
      <c r="G6" s="245">
        <v>0.1</v>
      </c>
      <c r="H6" s="9"/>
      <c r="I6" s="10"/>
    </row>
    <row r="7" spans="1:9">
      <c r="B7" s="244" t="s">
        <v>6</v>
      </c>
      <c r="C7" s="245">
        <v>74.55</v>
      </c>
      <c r="D7" s="245">
        <v>74.55</v>
      </c>
      <c r="E7" s="245">
        <v>1</v>
      </c>
      <c r="F7" s="245">
        <v>2</v>
      </c>
      <c r="G7" s="245">
        <v>2</v>
      </c>
      <c r="H7" s="9"/>
      <c r="I7" s="10"/>
    </row>
    <row r="8" spans="1:9">
      <c r="B8" s="244" t="s">
        <v>21</v>
      </c>
      <c r="C8" s="245">
        <v>236.1</v>
      </c>
      <c r="D8" s="245">
        <v>94.4</v>
      </c>
      <c r="E8" s="245">
        <v>0.4</v>
      </c>
      <c r="F8" s="245">
        <v>5</v>
      </c>
      <c r="G8" s="245">
        <v>2</v>
      </c>
      <c r="H8" s="9"/>
      <c r="I8" s="10"/>
    </row>
    <row r="9" spans="1:9">
      <c r="B9" s="244" t="s">
        <v>22</v>
      </c>
      <c r="C9" s="245">
        <v>246.5</v>
      </c>
      <c r="D9" s="245">
        <v>98.6</v>
      </c>
      <c r="E9" s="245">
        <v>0.4</v>
      </c>
      <c r="F9" s="245">
        <v>5</v>
      </c>
      <c r="G9" s="245">
        <v>2</v>
      </c>
      <c r="H9" s="9"/>
      <c r="I9" s="10"/>
    </row>
    <row r="10" spans="1:9">
      <c r="B10" s="244" t="s">
        <v>23</v>
      </c>
      <c r="C10" s="245">
        <v>136.1</v>
      </c>
      <c r="D10" s="245">
        <v>13.61</v>
      </c>
      <c r="E10" s="245">
        <v>0.1</v>
      </c>
      <c r="F10" s="245">
        <v>6</v>
      </c>
      <c r="G10" s="245">
        <v>0.6</v>
      </c>
      <c r="H10" s="9"/>
      <c r="I10" s="10"/>
    </row>
    <row r="11" spans="1:9" ht="13" thickBot="1">
      <c r="A11" s="11"/>
      <c r="B11" s="240"/>
      <c r="C11" s="240"/>
      <c r="D11" s="240"/>
      <c r="E11" s="240"/>
      <c r="F11" s="240"/>
      <c r="G11" s="240"/>
      <c r="H11" s="9"/>
      <c r="I11" s="10"/>
    </row>
    <row r="12" spans="1:9">
      <c r="B12" s="241" t="s">
        <v>7</v>
      </c>
      <c r="C12" s="242" t="s">
        <v>1</v>
      </c>
      <c r="D12" s="242" t="s">
        <v>86</v>
      </c>
      <c r="E12" s="243" t="s">
        <v>8</v>
      </c>
      <c r="F12" s="241" t="s">
        <v>3</v>
      </c>
      <c r="G12" s="259" t="s">
        <v>9</v>
      </c>
      <c r="H12" s="9"/>
    </row>
    <row r="13" spans="1:9">
      <c r="B13" s="247" t="s">
        <v>29</v>
      </c>
      <c r="C13" s="248">
        <v>367.1</v>
      </c>
      <c r="D13" s="248">
        <v>18.399999999999999</v>
      </c>
      <c r="E13" s="249">
        <v>50</v>
      </c>
      <c r="F13" s="247">
        <v>1</v>
      </c>
      <c r="G13" s="260">
        <v>50</v>
      </c>
      <c r="H13" s="71"/>
    </row>
    <row r="14" spans="1:9">
      <c r="B14" s="244" t="s">
        <v>24</v>
      </c>
      <c r="C14" s="245">
        <v>61.8</v>
      </c>
      <c r="D14" s="245">
        <v>3.09</v>
      </c>
      <c r="E14" s="250">
        <v>50</v>
      </c>
      <c r="F14" s="244">
        <v>1</v>
      </c>
      <c r="G14" s="261">
        <v>50</v>
      </c>
      <c r="H14" s="9"/>
    </row>
    <row r="15" spans="1:9">
      <c r="B15" s="244" t="s">
        <v>25</v>
      </c>
      <c r="C15" s="245">
        <v>197.9</v>
      </c>
      <c r="D15" s="245">
        <v>0.99</v>
      </c>
      <c r="E15" s="250">
        <v>5</v>
      </c>
      <c r="F15" s="244">
        <v>1</v>
      </c>
      <c r="G15" s="261">
        <v>5</v>
      </c>
      <c r="H15" s="9"/>
      <c r="I15" s="10"/>
    </row>
    <row r="16" spans="1:9">
      <c r="B16" s="244" t="s">
        <v>26</v>
      </c>
      <c r="C16" s="245">
        <v>287.5</v>
      </c>
      <c r="D16" s="245">
        <v>2.875</v>
      </c>
      <c r="E16" s="250">
        <v>10</v>
      </c>
      <c r="F16" s="244">
        <v>1</v>
      </c>
      <c r="G16" s="261">
        <v>10</v>
      </c>
      <c r="H16" s="9"/>
      <c r="I16" s="10"/>
    </row>
    <row r="17" spans="1:10">
      <c r="B17" s="244" t="s">
        <v>27</v>
      </c>
      <c r="C17" s="245">
        <v>249.7</v>
      </c>
      <c r="D17" s="245">
        <v>0.125</v>
      </c>
      <c r="E17" s="250">
        <v>0.5</v>
      </c>
      <c r="F17" s="244">
        <v>1</v>
      </c>
      <c r="G17" s="261">
        <v>0.5</v>
      </c>
      <c r="H17" s="9"/>
      <c r="I17" s="10"/>
    </row>
    <row r="18" spans="1:10" ht="13" thickBot="1">
      <c r="B18" s="251" t="s">
        <v>28</v>
      </c>
      <c r="C18" s="252">
        <v>242</v>
      </c>
      <c r="D18" s="252">
        <v>2.4500000000000001E-2</v>
      </c>
      <c r="E18" s="253">
        <v>0.1</v>
      </c>
      <c r="F18" s="251">
        <v>1</v>
      </c>
      <c r="G18" s="262">
        <v>0.1</v>
      </c>
      <c r="H18" s="9"/>
      <c r="I18" s="10"/>
    </row>
    <row r="19" spans="1:10" ht="13" thickBot="1">
      <c r="A19" s="11"/>
      <c r="B19" s="240"/>
      <c r="C19" s="240"/>
      <c r="D19" s="240"/>
      <c r="E19" s="240"/>
      <c r="F19" s="240"/>
      <c r="G19" s="240"/>
      <c r="H19" s="9"/>
    </row>
    <row r="20" spans="1:10" ht="13" thickBot="1">
      <c r="B20" s="254" t="s">
        <v>16</v>
      </c>
      <c r="C20" s="255"/>
      <c r="D20" s="240"/>
      <c r="E20" s="240"/>
      <c r="F20" s="240"/>
      <c r="G20" s="240"/>
      <c r="H20" s="9"/>
      <c r="I20" s="20"/>
    </row>
    <row r="21" spans="1:10">
      <c r="B21" s="256"/>
      <c r="C21" s="240"/>
      <c r="D21" s="240"/>
      <c r="E21" s="240"/>
      <c r="F21" s="240"/>
      <c r="G21" s="240"/>
      <c r="H21" s="9"/>
      <c r="I21" s="20"/>
    </row>
    <row r="22" spans="1:10" ht="13" thickBot="1">
      <c r="A22" s="11"/>
      <c r="B22" s="257" t="s">
        <v>78</v>
      </c>
      <c r="C22" s="240"/>
      <c r="D22" s="240"/>
      <c r="E22" s="240"/>
      <c r="F22" s="263" t="s">
        <v>43</v>
      </c>
      <c r="G22" s="240"/>
      <c r="H22" s="9"/>
      <c r="I22" s="20"/>
    </row>
    <row r="23" spans="1:10">
      <c r="B23" s="241" t="s">
        <v>11</v>
      </c>
      <c r="C23" s="242" t="s">
        <v>30</v>
      </c>
      <c r="D23" s="242" t="s">
        <v>17</v>
      </c>
      <c r="E23" s="127" t="s">
        <v>88</v>
      </c>
      <c r="F23" s="264" t="s">
        <v>11</v>
      </c>
      <c r="G23" s="242" t="s">
        <v>30</v>
      </c>
      <c r="H23" s="243" t="s">
        <v>17</v>
      </c>
      <c r="I23" s="20"/>
    </row>
    <row r="24" spans="1:10">
      <c r="B24" s="244" t="s">
        <v>12</v>
      </c>
      <c r="C24" s="245">
        <v>5.6</v>
      </c>
      <c r="D24" s="245">
        <v>4.82</v>
      </c>
      <c r="E24" s="119">
        <v>4.79</v>
      </c>
      <c r="F24" s="265" t="s">
        <v>44</v>
      </c>
      <c r="G24" s="245">
        <v>0.01</v>
      </c>
      <c r="H24" s="250" t="s">
        <v>50</v>
      </c>
      <c r="I24" s="20"/>
    </row>
    <row r="25" spans="1:10">
      <c r="B25" s="244" t="s">
        <v>13</v>
      </c>
      <c r="C25" s="245">
        <v>2.1</v>
      </c>
      <c r="D25" s="245">
        <v>1.05</v>
      </c>
      <c r="E25" s="119">
        <v>1.05</v>
      </c>
      <c r="F25" s="265" t="s">
        <v>45</v>
      </c>
      <c r="G25" s="245">
        <v>5.0000000000000001E-3</v>
      </c>
      <c r="H25" s="250" t="s">
        <v>51</v>
      </c>
      <c r="I25" s="20"/>
    </row>
    <row r="26" spans="1:10">
      <c r="B26" s="244" t="s">
        <v>14</v>
      </c>
      <c r="C26" s="245">
        <v>2</v>
      </c>
      <c r="D26" s="245">
        <v>1.04</v>
      </c>
      <c r="E26" s="119">
        <v>1.03</v>
      </c>
      <c r="F26" s="265" t="s">
        <v>46</v>
      </c>
      <c r="G26" s="245">
        <v>0.01</v>
      </c>
      <c r="H26" s="250" t="s">
        <v>55</v>
      </c>
      <c r="I26" s="20"/>
    </row>
    <row r="27" spans="1:10">
      <c r="B27" s="247" t="s">
        <v>82</v>
      </c>
      <c r="C27" s="245">
        <v>2</v>
      </c>
      <c r="D27" s="245">
        <v>1.72</v>
      </c>
      <c r="E27" s="119">
        <v>1.72</v>
      </c>
      <c r="F27" s="265" t="s">
        <v>47</v>
      </c>
      <c r="G27" s="245">
        <v>5.0000000000000001E-4</v>
      </c>
      <c r="H27" s="250" t="s">
        <v>52</v>
      </c>
      <c r="I27" s="20"/>
    </row>
    <row r="28" spans="1:10" ht="13" thickBot="1">
      <c r="B28" s="244" t="s">
        <v>15</v>
      </c>
      <c r="C28" s="245">
        <v>2.21</v>
      </c>
      <c r="D28" s="245">
        <v>1.9</v>
      </c>
      <c r="E28" s="119">
        <v>3.19</v>
      </c>
      <c r="F28" s="266" t="s">
        <v>48</v>
      </c>
      <c r="G28" s="252">
        <v>1E-4</v>
      </c>
      <c r="H28" s="253" t="s">
        <v>53</v>
      </c>
      <c r="I28" s="20"/>
    </row>
    <row r="29" spans="1:10">
      <c r="B29" s="247" t="s">
        <v>83</v>
      </c>
      <c r="C29" s="245">
        <v>9</v>
      </c>
      <c r="D29" s="245">
        <v>7.79</v>
      </c>
      <c r="E29" s="119">
        <v>7.75</v>
      </c>
      <c r="F29" s="9" t="s">
        <v>5</v>
      </c>
      <c r="G29" s="9" t="s">
        <v>5</v>
      </c>
      <c r="H29" s="9"/>
      <c r="I29" s="20"/>
      <c r="J29" s="20"/>
    </row>
    <row r="30" spans="1:10">
      <c r="B30" s="247" t="s">
        <v>84</v>
      </c>
      <c r="C30" s="245">
        <v>2.0105</v>
      </c>
      <c r="D30" s="245">
        <v>0.90600000000000003</v>
      </c>
      <c r="E30" s="119">
        <v>0.89300000000000002</v>
      </c>
      <c r="F30" s="9" t="s">
        <v>5</v>
      </c>
      <c r="G30" s="9" t="s">
        <v>5</v>
      </c>
      <c r="H30" s="9"/>
      <c r="I30" s="20"/>
      <c r="J30" s="20"/>
    </row>
    <row r="31" spans="1:10">
      <c r="B31" s="247" t="s">
        <v>85</v>
      </c>
      <c r="C31" s="245">
        <v>0.6</v>
      </c>
      <c r="D31" s="258" t="s">
        <v>49</v>
      </c>
      <c r="E31" s="120" t="s">
        <v>49</v>
      </c>
      <c r="F31" s="9" t="s">
        <v>5</v>
      </c>
      <c r="G31" s="72" t="s">
        <v>5</v>
      </c>
      <c r="H31" s="9"/>
      <c r="I31" s="20"/>
      <c r="J31" s="20"/>
    </row>
    <row r="32" spans="1:10" ht="13" thickBot="1">
      <c r="B32" s="251" t="s">
        <v>18</v>
      </c>
      <c r="C32" s="252">
        <v>0.10120000000000001</v>
      </c>
      <c r="D32" s="252" t="s">
        <v>41</v>
      </c>
      <c r="E32" s="121">
        <v>1.38</v>
      </c>
      <c r="F32" s="9" t="s">
        <v>5</v>
      </c>
      <c r="G32" s="9" t="s">
        <v>5</v>
      </c>
      <c r="H32" s="9"/>
      <c r="I32" s="20"/>
      <c r="J32" s="20"/>
    </row>
    <row r="33" spans="1:10">
      <c r="E33" s="69"/>
      <c r="F33" s="20"/>
      <c r="G33" s="20"/>
      <c r="H33" s="20"/>
      <c r="I33" s="20"/>
      <c r="J33" s="20"/>
    </row>
    <row r="34" spans="1:10">
      <c r="F34" s="20"/>
      <c r="G34" s="20"/>
      <c r="H34" s="20"/>
      <c r="I34" s="20"/>
      <c r="J34" s="20"/>
    </row>
    <row r="35" spans="1:10">
      <c r="F35" s="20"/>
      <c r="G35" s="20"/>
      <c r="H35" s="20"/>
      <c r="I35" s="20"/>
      <c r="J35" s="20"/>
    </row>
    <row r="36" spans="1:10">
      <c r="F36" s="20"/>
      <c r="G36" s="20"/>
      <c r="H36" s="20"/>
      <c r="I36" s="20"/>
      <c r="J36" s="20"/>
    </row>
    <row r="37" spans="1:10" ht="28">
      <c r="A37" s="11"/>
      <c r="B37" s="155" t="s">
        <v>93</v>
      </c>
      <c r="C37" s="156"/>
      <c r="D37" s="156"/>
      <c r="E37" s="156"/>
      <c r="F37" s="156"/>
      <c r="G37" s="156"/>
      <c r="H37" s="9"/>
    </row>
    <row r="38" spans="1:10" ht="13" thickBot="1">
      <c r="A38" s="11"/>
      <c r="B38" s="156"/>
      <c r="C38" s="156"/>
      <c r="D38" s="156"/>
      <c r="E38" s="156"/>
      <c r="F38" s="156"/>
      <c r="G38" s="156"/>
      <c r="H38" s="9"/>
      <c r="I38" s="10"/>
    </row>
    <row r="39" spans="1:10">
      <c r="B39" s="157" t="s">
        <v>0</v>
      </c>
      <c r="C39" s="158" t="s">
        <v>1</v>
      </c>
      <c r="D39" s="158" t="s">
        <v>86</v>
      </c>
      <c r="E39" s="159" t="s">
        <v>2</v>
      </c>
      <c r="F39" s="160" t="s">
        <v>3</v>
      </c>
      <c r="G39" s="159" t="s">
        <v>4</v>
      </c>
      <c r="H39" s="9"/>
      <c r="I39" s="10"/>
    </row>
    <row r="40" spans="1:10">
      <c r="B40" s="161" t="s">
        <v>19</v>
      </c>
      <c r="C40" s="162">
        <v>80</v>
      </c>
      <c r="D40" s="162">
        <v>80</v>
      </c>
      <c r="E40" s="163">
        <v>1</v>
      </c>
      <c r="F40" s="164">
        <v>2.25</v>
      </c>
      <c r="G40" s="163">
        <v>2.25</v>
      </c>
      <c r="H40" s="9"/>
      <c r="I40" s="10"/>
    </row>
    <row r="41" spans="1:10">
      <c r="B41" s="161" t="s">
        <v>20</v>
      </c>
      <c r="C41" s="162">
        <v>101.1</v>
      </c>
      <c r="D41" s="162">
        <v>101.1</v>
      </c>
      <c r="E41" s="163">
        <v>1</v>
      </c>
      <c r="F41" s="164">
        <v>0.18</v>
      </c>
      <c r="G41" s="163">
        <v>0.18</v>
      </c>
      <c r="H41" s="9"/>
      <c r="I41" s="10"/>
    </row>
    <row r="42" spans="1:10">
      <c r="B42" s="161" t="s">
        <v>6</v>
      </c>
      <c r="C42" s="162">
        <v>74.55</v>
      </c>
      <c r="D42" s="162">
        <v>74.55</v>
      </c>
      <c r="E42" s="163">
        <v>1</v>
      </c>
      <c r="F42" s="164">
        <v>5.54</v>
      </c>
      <c r="G42" s="163">
        <v>5.54</v>
      </c>
      <c r="H42" s="9"/>
      <c r="I42" s="10"/>
    </row>
    <row r="43" spans="1:10">
      <c r="B43" s="161" t="s">
        <v>21</v>
      </c>
      <c r="C43" s="162">
        <v>236.1</v>
      </c>
      <c r="D43" s="162">
        <v>94.4</v>
      </c>
      <c r="E43" s="163">
        <v>0.4</v>
      </c>
      <c r="F43" s="164">
        <v>8.75</v>
      </c>
      <c r="G43" s="163">
        <v>3.5</v>
      </c>
      <c r="H43" s="9"/>
      <c r="I43" s="10"/>
    </row>
    <row r="44" spans="1:10">
      <c r="B44" s="161" t="s">
        <v>22</v>
      </c>
      <c r="C44" s="162">
        <v>246.5</v>
      </c>
      <c r="D44" s="162">
        <v>98.6</v>
      </c>
      <c r="E44" s="163">
        <v>0.4</v>
      </c>
      <c r="F44" s="164">
        <v>8.625</v>
      </c>
      <c r="G44" s="163">
        <v>3.45</v>
      </c>
      <c r="H44" s="9"/>
      <c r="I44" s="10"/>
    </row>
    <row r="45" spans="1:10">
      <c r="B45" s="161" t="s">
        <v>23</v>
      </c>
      <c r="C45" s="162">
        <v>136.1</v>
      </c>
      <c r="D45" s="162">
        <v>13.61</v>
      </c>
      <c r="E45" s="163">
        <v>0.1</v>
      </c>
      <c r="F45" s="164">
        <v>7.65</v>
      </c>
      <c r="G45" s="163">
        <v>0.76500000000000001</v>
      </c>
      <c r="H45" s="9"/>
      <c r="I45" s="10"/>
    </row>
    <row r="46" spans="1:10">
      <c r="B46" s="238" t="s">
        <v>81</v>
      </c>
      <c r="C46" s="165" t="s">
        <v>75</v>
      </c>
      <c r="D46" s="162"/>
      <c r="E46" s="163">
        <v>1</v>
      </c>
      <c r="F46" s="164">
        <v>0.08</v>
      </c>
      <c r="G46" s="170">
        <v>0.08</v>
      </c>
      <c r="H46" s="9"/>
      <c r="I46" s="10"/>
    </row>
    <row r="47" spans="1:10">
      <c r="B47" s="166" t="s">
        <v>42</v>
      </c>
      <c r="C47" s="162">
        <v>58.44</v>
      </c>
      <c r="D47" s="162">
        <v>58.44</v>
      </c>
      <c r="E47" s="163">
        <v>1</v>
      </c>
      <c r="F47" s="163">
        <v>97.8</v>
      </c>
      <c r="G47" s="163">
        <v>97.8</v>
      </c>
      <c r="H47" s="9"/>
      <c r="I47" s="10"/>
    </row>
    <row r="48" spans="1:10">
      <c r="B48" s="166" t="s">
        <v>72</v>
      </c>
      <c r="C48" s="165" t="s">
        <v>75</v>
      </c>
      <c r="D48" s="162"/>
      <c r="E48" s="163">
        <v>1</v>
      </c>
      <c r="F48" s="164">
        <v>0.92</v>
      </c>
      <c r="G48" s="163">
        <v>0.92</v>
      </c>
      <c r="H48" s="9"/>
      <c r="I48" s="10"/>
    </row>
    <row r="49" spans="1:9" ht="13" thickBot="1">
      <c r="A49" s="11"/>
      <c r="B49" s="156"/>
      <c r="C49" s="156"/>
      <c r="D49" s="156"/>
      <c r="E49" s="156"/>
      <c r="F49" s="156"/>
      <c r="G49" s="156"/>
      <c r="H49" s="9"/>
    </row>
    <row r="50" spans="1:9">
      <c r="B50" s="157" t="s">
        <v>7</v>
      </c>
      <c r="C50" s="158" t="s">
        <v>1</v>
      </c>
      <c r="D50" s="158" t="s">
        <v>86</v>
      </c>
      <c r="E50" s="159" t="s">
        <v>8</v>
      </c>
      <c r="F50" s="160" t="s">
        <v>3</v>
      </c>
      <c r="G50" s="159" t="s">
        <v>9</v>
      </c>
      <c r="H50" s="9"/>
    </row>
    <row r="51" spans="1:9">
      <c r="B51" s="166" t="s">
        <v>29</v>
      </c>
      <c r="C51" s="165">
        <v>367.1</v>
      </c>
      <c r="D51" s="165">
        <v>18.399999999999999</v>
      </c>
      <c r="E51" s="170">
        <v>50</v>
      </c>
      <c r="F51" s="171">
        <v>1</v>
      </c>
      <c r="G51" s="170">
        <v>50</v>
      </c>
      <c r="H51" s="71"/>
    </row>
    <row r="52" spans="1:9">
      <c r="B52" s="161" t="s">
        <v>24</v>
      </c>
      <c r="C52" s="162">
        <v>61.8</v>
      </c>
      <c r="D52" s="162">
        <v>3.09</v>
      </c>
      <c r="E52" s="163">
        <v>50</v>
      </c>
      <c r="F52" s="164">
        <v>1</v>
      </c>
      <c r="G52" s="163">
        <v>50</v>
      </c>
      <c r="H52" s="9"/>
    </row>
    <row r="53" spans="1:9">
      <c r="B53" s="161" t="s">
        <v>25</v>
      </c>
      <c r="C53" s="162">
        <v>197.9</v>
      </c>
      <c r="D53" s="162">
        <v>0.99</v>
      </c>
      <c r="E53" s="163">
        <v>5</v>
      </c>
      <c r="F53" s="164">
        <v>1.6</v>
      </c>
      <c r="G53" s="163">
        <v>8</v>
      </c>
      <c r="H53" s="9"/>
      <c r="I53" s="10"/>
    </row>
    <row r="54" spans="1:9">
      <c r="B54" s="161" t="s">
        <v>26</v>
      </c>
      <c r="C54" s="162">
        <v>287.5</v>
      </c>
      <c r="D54" s="162">
        <v>2.875</v>
      </c>
      <c r="E54" s="163">
        <v>10</v>
      </c>
      <c r="F54" s="164">
        <v>1</v>
      </c>
      <c r="G54" s="163">
        <v>10</v>
      </c>
      <c r="H54" s="9"/>
      <c r="I54" s="10"/>
    </row>
    <row r="55" spans="1:9">
      <c r="B55" s="161" t="s">
        <v>27</v>
      </c>
      <c r="C55" s="162">
        <v>249.7</v>
      </c>
      <c r="D55" s="162">
        <v>0.125</v>
      </c>
      <c r="E55" s="163">
        <v>0.5</v>
      </c>
      <c r="F55" s="164">
        <v>1.6</v>
      </c>
      <c r="G55" s="163">
        <v>0.8</v>
      </c>
      <c r="H55" s="9"/>
      <c r="I55" s="10"/>
    </row>
    <row r="56" spans="1:9" ht="13" thickBot="1">
      <c r="B56" s="167" t="s">
        <v>28</v>
      </c>
      <c r="C56" s="168">
        <v>242</v>
      </c>
      <c r="D56" s="168">
        <v>2.4500000000000001E-2</v>
      </c>
      <c r="E56" s="169">
        <v>0.1</v>
      </c>
      <c r="F56" s="172">
        <v>1</v>
      </c>
      <c r="G56" s="169">
        <v>0.1</v>
      </c>
      <c r="H56" s="9"/>
      <c r="I56" s="10"/>
    </row>
    <row r="57" spans="1:9" ht="13" thickBot="1">
      <c r="A57" s="11"/>
      <c r="B57" s="156"/>
      <c r="C57" s="156"/>
      <c r="D57" s="156"/>
      <c r="E57" s="156"/>
      <c r="F57" s="156"/>
      <c r="G57" s="156"/>
      <c r="H57" s="9"/>
    </row>
    <row r="58" spans="1:9" ht="13" thickBot="1">
      <c r="B58" s="173" t="s">
        <v>16</v>
      </c>
      <c r="C58" s="174"/>
      <c r="D58" s="156"/>
      <c r="E58" s="156"/>
      <c r="F58" s="156"/>
      <c r="G58" s="156"/>
      <c r="H58" s="9"/>
    </row>
    <row r="59" spans="1:9">
      <c r="A59" s="11"/>
      <c r="B59" s="175"/>
      <c r="C59" s="156"/>
      <c r="D59" s="156"/>
      <c r="E59" s="156"/>
      <c r="F59" s="156"/>
      <c r="G59" s="156"/>
      <c r="H59" s="9"/>
    </row>
    <row r="60" spans="1:9" ht="13" thickBot="1">
      <c r="A60" s="11"/>
      <c r="B60" s="176" t="s">
        <v>78</v>
      </c>
      <c r="C60" s="156"/>
      <c r="D60" s="156"/>
      <c r="E60" s="156"/>
      <c r="F60" s="177" t="s">
        <v>43</v>
      </c>
      <c r="G60" s="156"/>
      <c r="H60" s="9"/>
    </row>
    <row r="61" spans="1:9">
      <c r="B61" s="157" t="s">
        <v>11</v>
      </c>
      <c r="C61" s="158" t="s">
        <v>30</v>
      </c>
      <c r="D61" s="158" t="s">
        <v>17</v>
      </c>
      <c r="E61" s="127" t="s">
        <v>88</v>
      </c>
      <c r="F61" s="157" t="s">
        <v>11</v>
      </c>
      <c r="G61" s="158" t="s">
        <v>30</v>
      </c>
      <c r="H61" s="159" t="s">
        <v>17</v>
      </c>
    </row>
    <row r="62" spans="1:9">
      <c r="B62" s="161" t="s">
        <v>12</v>
      </c>
      <c r="C62" s="162">
        <v>6.4849999999999994</v>
      </c>
      <c r="D62" s="162">
        <v>4.79</v>
      </c>
      <c r="E62" s="119">
        <v>4.79</v>
      </c>
      <c r="F62" s="161" t="s">
        <v>44</v>
      </c>
      <c r="G62" s="162">
        <v>0.05</v>
      </c>
      <c r="H62" s="163" t="s">
        <v>50</v>
      </c>
    </row>
    <row r="63" spans="1:9">
      <c r="B63" s="161" t="s">
        <v>13</v>
      </c>
      <c r="C63" s="162">
        <v>3.5</v>
      </c>
      <c r="D63" s="162">
        <v>1.05</v>
      </c>
      <c r="E63" s="119">
        <v>1.05</v>
      </c>
      <c r="F63" s="161" t="s">
        <v>45</v>
      </c>
      <c r="G63" s="162">
        <v>8.0000000000000002E-3</v>
      </c>
      <c r="H63" s="163" t="s">
        <v>51</v>
      </c>
    </row>
    <row r="64" spans="1:9">
      <c r="B64" s="161" t="s">
        <v>14</v>
      </c>
      <c r="C64" s="162">
        <v>3.5300000000000002</v>
      </c>
      <c r="D64" s="162">
        <v>1.04</v>
      </c>
      <c r="E64" s="119">
        <v>1.03</v>
      </c>
      <c r="F64" s="161" t="s">
        <v>46</v>
      </c>
      <c r="G64" s="162">
        <v>0.01</v>
      </c>
      <c r="H64" s="163" t="s">
        <v>59</v>
      </c>
    </row>
    <row r="65" spans="2:8">
      <c r="B65" s="166" t="s">
        <v>82</v>
      </c>
      <c r="C65" s="162">
        <v>2.25</v>
      </c>
      <c r="D65" s="162">
        <v>1.72</v>
      </c>
      <c r="E65" s="119">
        <v>1.72</v>
      </c>
      <c r="F65" s="161" t="s">
        <v>47</v>
      </c>
      <c r="G65" s="162">
        <v>8.0000000000000004E-4</v>
      </c>
      <c r="H65" s="163" t="s">
        <v>57</v>
      </c>
    </row>
    <row r="66" spans="2:8" ht="13" thickBot="1">
      <c r="B66" s="161" t="s">
        <v>15</v>
      </c>
      <c r="C66" s="162">
        <v>103.51600000000001</v>
      </c>
      <c r="D66" s="162">
        <v>78</v>
      </c>
      <c r="E66" s="119">
        <v>3.19</v>
      </c>
      <c r="F66" s="167" t="s">
        <v>48</v>
      </c>
      <c r="G66" s="168">
        <v>1E-4</v>
      </c>
      <c r="H66" s="169" t="s">
        <v>58</v>
      </c>
    </row>
    <row r="67" spans="2:8">
      <c r="B67" s="166" t="s">
        <v>83</v>
      </c>
      <c r="C67" s="162">
        <v>10.35</v>
      </c>
      <c r="D67" s="162">
        <v>7.85</v>
      </c>
      <c r="E67" s="119">
        <v>7.75</v>
      </c>
      <c r="F67" s="9" t="s">
        <v>5</v>
      </c>
      <c r="G67" s="9" t="s">
        <v>5</v>
      </c>
      <c r="H67" s="9"/>
    </row>
    <row r="68" spans="2:8">
      <c r="B68" s="166" t="s">
        <v>84</v>
      </c>
      <c r="C68" s="162">
        <v>3.4607999999999999</v>
      </c>
      <c r="D68" s="162">
        <v>0.9</v>
      </c>
      <c r="E68" s="119">
        <v>0.89300000000000002</v>
      </c>
      <c r="F68" s="9" t="s">
        <v>5</v>
      </c>
      <c r="G68" s="9" t="s">
        <v>5</v>
      </c>
      <c r="H68" s="9"/>
    </row>
    <row r="69" spans="2:8">
      <c r="B69" s="166" t="s">
        <v>85</v>
      </c>
      <c r="C69" s="162">
        <v>0.76500000000000001</v>
      </c>
      <c r="D69" s="178" t="s">
        <v>33</v>
      </c>
      <c r="E69" s="120" t="s">
        <v>49</v>
      </c>
      <c r="F69" s="9" t="s">
        <v>5</v>
      </c>
      <c r="G69" s="72" t="s">
        <v>5</v>
      </c>
      <c r="H69" s="9"/>
    </row>
    <row r="70" spans="2:8" ht="13" thickBot="1">
      <c r="B70" s="167" t="s">
        <v>18</v>
      </c>
      <c r="C70" s="168">
        <v>98.821200000000005</v>
      </c>
      <c r="D70" s="168">
        <v>73</v>
      </c>
      <c r="E70" s="121">
        <v>1.38</v>
      </c>
      <c r="F70" s="9" t="s">
        <v>5</v>
      </c>
      <c r="G70" s="9" t="s">
        <v>5</v>
      </c>
      <c r="H70" s="9"/>
    </row>
    <row r="71" spans="2:8">
      <c r="E71" s="20"/>
      <c r="F71" s="9"/>
      <c r="G71" s="9"/>
      <c r="H71" s="9"/>
    </row>
    <row r="72" spans="2:8">
      <c r="E72" s="20"/>
      <c r="F72" s="20"/>
      <c r="G72" s="20"/>
      <c r="H72" s="20"/>
    </row>
    <row r="73" spans="2:8">
      <c r="E73" s="20"/>
      <c r="F73" s="20"/>
      <c r="G73" s="20"/>
      <c r="H73" s="20"/>
    </row>
    <row r="74" spans="2:8">
      <c r="E74" s="20"/>
      <c r="F74" s="20"/>
      <c r="G74" s="20"/>
      <c r="H74" s="20"/>
    </row>
    <row r="75" spans="2:8">
      <c r="E75" s="20"/>
      <c r="F75" s="20"/>
      <c r="G75" s="20"/>
      <c r="H75" s="20"/>
    </row>
    <row r="76" spans="2:8">
      <c r="E76" s="20"/>
      <c r="F76" s="20"/>
      <c r="G76" s="20"/>
      <c r="H76" s="20"/>
    </row>
    <row r="77" spans="2:8">
      <c r="E77" s="20"/>
      <c r="F77" s="20"/>
      <c r="G77" s="20"/>
      <c r="H77" s="20"/>
    </row>
    <row r="78" spans="2:8">
      <c r="E78" s="20"/>
      <c r="F78" s="20"/>
      <c r="G78" s="20"/>
      <c r="H78" s="20"/>
    </row>
    <row r="79" spans="2:8">
      <c r="E79" s="20"/>
      <c r="F79" s="20"/>
      <c r="G79" s="20"/>
      <c r="H79" s="20"/>
    </row>
    <row r="80" spans="2:8">
      <c r="E80" s="20"/>
      <c r="F80" s="20"/>
      <c r="G80" s="20"/>
      <c r="H80" s="20"/>
    </row>
    <row r="81" spans="5:8">
      <c r="E81" s="20"/>
      <c r="F81" s="20"/>
      <c r="G81" s="20"/>
      <c r="H81" s="20"/>
    </row>
    <row r="82" spans="5:8">
      <c r="E82" s="20"/>
      <c r="F82" s="20"/>
      <c r="G82" s="20"/>
      <c r="H82" s="20"/>
    </row>
    <row r="83" spans="5:8">
      <c r="E83" s="20"/>
      <c r="F83" s="20"/>
      <c r="G83" s="20"/>
      <c r="H83" s="20"/>
    </row>
    <row r="84" spans="5:8">
      <c r="E84" s="20"/>
      <c r="F84" s="20"/>
      <c r="G84" s="20"/>
      <c r="H84" s="20"/>
    </row>
    <row r="85" spans="5:8">
      <c r="E85" s="20"/>
      <c r="F85" s="20"/>
      <c r="G85" s="20"/>
      <c r="H85" s="20"/>
    </row>
    <row r="86" spans="5:8">
      <c r="E86" s="20"/>
      <c r="F86" s="20"/>
      <c r="G86" s="20"/>
      <c r="H86" s="20"/>
    </row>
    <row r="87" spans="5:8">
      <c r="E87" s="20"/>
      <c r="F87" s="20"/>
      <c r="G87" s="20"/>
      <c r="H87" s="20"/>
    </row>
    <row r="88" spans="5:8">
      <c r="E88" s="20"/>
      <c r="F88" s="20"/>
      <c r="G88" s="20"/>
      <c r="H88" s="20"/>
    </row>
    <row r="89" spans="5:8">
      <c r="E89" s="20"/>
      <c r="F89" s="20"/>
      <c r="G89" s="20"/>
      <c r="H89" s="20"/>
    </row>
    <row r="90" spans="5:8">
      <c r="E90" s="20"/>
      <c r="F90" s="20"/>
      <c r="G90" s="20"/>
      <c r="H90" s="20"/>
    </row>
    <row r="91" spans="5:8">
      <c r="E91" s="20"/>
      <c r="F91" s="20"/>
      <c r="G91" s="20"/>
      <c r="H91" s="20"/>
    </row>
    <row r="92" spans="5:8">
      <c r="E92" s="20"/>
      <c r="F92" s="20"/>
      <c r="G92" s="20"/>
      <c r="H92" s="20"/>
    </row>
    <row r="93" spans="5:8">
      <c r="E93" s="20"/>
    </row>
    <row r="94" spans="5:8">
      <c r="E94" s="20"/>
    </row>
    <row r="95" spans="5:8">
      <c r="E95" s="20"/>
    </row>
  </sheetData>
  <pageMargins left="0.74803149606299213" right="0.74803149606299213" top="0.98425196850393704" bottom="0.98425196850393704" header="0.51181102362204722" footer="0.51181102362204722"/>
  <pageSetup paperSize="9" scale="67" orientation="landscape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L164"/>
  <sheetViews>
    <sheetView zoomScale="70" zoomScaleNormal="70" zoomScalePageLayoutView="70" workbookViewId="0"/>
  </sheetViews>
  <sheetFormatPr baseColWidth="10" defaultColWidth="9.1640625" defaultRowHeight="12" x14ac:dyDescent="0"/>
  <cols>
    <col min="2" max="2" width="22.5" customWidth="1"/>
    <col min="3" max="3" width="12.5" customWidth="1"/>
    <col min="4" max="4" width="22" customWidth="1"/>
    <col min="5" max="5" width="19.1640625" customWidth="1"/>
    <col min="6" max="6" width="27.33203125" customWidth="1"/>
    <col min="7" max="7" width="18.6640625" customWidth="1"/>
    <col min="8" max="8" width="12.5" customWidth="1"/>
    <col min="9" max="9" width="12.5" style="20" customWidth="1"/>
  </cols>
  <sheetData>
    <row r="1" spans="1:10" ht="28">
      <c r="A1" s="11"/>
      <c r="B1" s="268" t="s">
        <v>94</v>
      </c>
      <c r="C1" s="269"/>
      <c r="D1" s="269"/>
      <c r="E1" s="269"/>
      <c r="F1" s="269"/>
      <c r="G1" s="269"/>
      <c r="H1" s="8"/>
      <c r="I1" s="8"/>
    </row>
    <row r="2" spans="1:10" ht="13" thickBot="1">
      <c r="A2" s="11"/>
      <c r="B2" s="269"/>
      <c r="C2" s="269"/>
      <c r="D2" s="269"/>
      <c r="E2" s="269"/>
      <c r="F2" s="269"/>
      <c r="G2" s="269"/>
      <c r="H2" s="9"/>
      <c r="I2" s="9"/>
      <c r="J2" s="10"/>
    </row>
    <row r="3" spans="1:10">
      <c r="B3" s="270" t="s">
        <v>0</v>
      </c>
      <c r="C3" s="271" t="s">
        <v>1</v>
      </c>
      <c r="D3" s="271" t="s">
        <v>86</v>
      </c>
      <c r="E3" s="272" t="s">
        <v>2</v>
      </c>
      <c r="F3" s="273" t="s">
        <v>3</v>
      </c>
      <c r="G3" s="272" t="s">
        <v>4</v>
      </c>
      <c r="H3" s="20"/>
      <c r="J3" s="10"/>
    </row>
    <row r="4" spans="1:10">
      <c r="B4" s="274" t="s">
        <v>19</v>
      </c>
      <c r="C4" s="275">
        <v>80</v>
      </c>
      <c r="D4" s="275">
        <v>80</v>
      </c>
      <c r="E4" s="276">
        <v>1</v>
      </c>
      <c r="F4" s="277">
        <v>2.2999999999999998</v>
      </c>
      <c r="G4" s="276">
        <v>2.2999999999999998</v>
      </c>
      <c r="H4" s="20"/>
      <c r="J4" s="10"/>
    </row>
    <row r="5" spans="1:10">
      <c r="B5" s="274" t="s">
        <v>20</v>
      </c>
      <c r="C5" s="275">
        <v>101.1</v>
      </c>
      <c r="D5" s="275">
        <v>101.1</v>
      </c>
      <c r="E5" s="276">
        <v>1</v>
      </c>
      <c r="F5" s="277">
        <v>3</v>
      </c>
      <c r="G5" s="276">
        <v>3</v>
      </c>
      <c r="H5" s="20"/>
      <c r="J5" s="10"/>
    </row>
    <row r="6" spans="1:10">
      <c r="B6" s="274" t="s">
        <v>37</v>
      </c>
      <c r="C6" s="275" t="s">
        <v>38</v>
      </c>
      <c r="D6" s="275" t="s">
        <v>5</v>
      </c>
      <c r="E6" s="276">
        <v>1</v>
      </c>
      <c r="F6" s="277">
        <v>0.4</v>
      </c>
      <c r="G6" s="276">
        <v>0.4</v>
      </c>
      <c r="H6" s="20"/>
      <c r="J6" s="10"/>
    </row>
    <row r="7" spans="1:10">
      <c r="B7" s="274" t="s">
        <v>6</v>
      </c>
      <c r="C7" s="275">
        <v>74.55</v>
      </c>
      <c r="D7" s="275">
        <v>74.55</v>
      </c>
      <c r="E7" s="276">
        <v>1</v>
      </c>
      <c r="F7" s="277">
        <v>1</v>
      </c>
      <c r="G7" s="276">
        <v>1</v>
      </c>
      <c r="H7" s="20"/>
      <c r="J7" s="10"/>
    </row>
    <row r="8" spans="1:10">
      <c r="B8" s="274" t="s">
        <v>21</v>
      </c>
      <c r="C8" s="275">
        <v>236.1</v>
      </c>
      <c r="D8" s="275">
        <v>94.4</v>
      </c>
      <c r="E8" s="276">
        <v>0.4</v>
      </c>
      <c r="F8" s="277">
        <v>4.25</v>
      </c>
      <c r="G8" s="276">
        <v>1.7</v>
      </c>
      <c r="H8" s="20"/>
      <c r="J8" s="10"/>
    </row>
    <row r="9" spans="1:10">
      <c r="B9" s="274" t="s">
        <v>22</v>
      </c>
      <c r="C9" s="275">
        <v>246.5</v>
      </c>
      <c r="D9" s="275">
        <v>98.6</v>
      </c>
      <c r="E9" s="276">
        <v>0.4</v>
      </c>
      <c r="F9" s="277">
        <v>0.05</v>
      </c>
      <c r="G9" s="276">
        <v>0.02</v>
      </c>
      <c r="H9" s="20"/>
      <c r="J9" s="10"/>
    </row>
    <row r="10" spans="1:10">
      <c r="B10" s="274" t="s">
        <v>23</v>
      </c>
      <c r="C10" s="275">
        <v>136.1</v>
      </c>
      <c r="D10" s="275">
        <v>13.61</v>
      </c>
      <c r="E10" s="276">
        <v>0.1</v>
      </c>
      <c r="F10" s="277">
        <v>6</v>
      </c>
      <c r="G10" s="276">
        <v>0.6</v>
      </c>
      <c r="H10" s="20"/>
      <c r="J10" s="10"/>
    </row>
    <row r="11" spans="1:10">
      <c r="B11" s="278" t="s">
        <v>81</v>
      </c>
      <c r="C11" s="275" t="s">
        <v>75</v>
      </c>
      <c r="D11" s="275"/>
      <c r="E11" s="276">
        <v>1</v>
      </c>
      <c r="F11" s="277">
        <v>0</v>
      </c>
      <c r="G11" s="276"/>
      <c r="H11" s="20"/>
      <c r="J11" s="10"/>
    </row>
    <row r="12" spans="1:10">
      <c r="B12" s="278" t="s">
        <v>105</v>
      </c>
      <c r="C12" s="275">
        <v>174.26</v>
      </c>
      <c r="D12" s="275">
        <v>17.425999999999998</v>
      </c>
      <c r="E12" s="276">
        <v>0.1</v>
      </c>
      <c r="F12" s="277">
        <v>5</v>
      </c>
      <c r="G12" s="276">
        <v>0.5</v>
      </c>
      <c r="H12" s="20"/>
      <c r="J12" s="10"/>
    </row>
    <row r="13" spans="1:10" ht="13" thickBot="1">
      <c r="B13" s="279" t="s">
        <v>42</v>
      </c>
      <c r="C13" s="280">
        <v>58.44</v>
      </c>
      <c r="D13" s="280">
        <v>58.44</v>
      </c>
      <c r="E13" s="281">
        <v>1</v>
      </c>
      <c r="F13" s="282">
        <v>1.7</v>
      </c>
      <c r="G13" s="281">
        <v>1.7</v>
      </c>
      <c r="H13" s="20"/>
      <c r="J13" s="10"/>
    </row>
    <row r="14" spans="1:10" ht="13" thickBot="1">
      <c r="B14" s="269"/>
      <c r="C14" s="283"/>
      <c r="D14" s="283"/>
      <c r="E14" s="283"/>
      <c r="F14" s="284"/>
      <c r="G14" s="283"/>
      <c r="H14" s="20"/>
      <c r="J14" s="10"/>
    </row>
    <row r="15" spans="1:10">
      <c r="B15" s="270" t="s">
        <v>7</v>
      </c>
      <c r="C15" s="285" t="s">
        <v>1</v>
      </c>
      <c r="D15" s="285" t="s">
        <v>86</v>
      </c>
      <c r="E15" s="286" t="s">
        <v>8</v>
      </c>
      <c r="F15" s="273" t="s">
        <v>3</v>
      </c>
      <c r="G15" s="286" t="s">
        <v>9</v>
      </c>
      <c r="H15" s="20"/>
    </row>
    <row r="16" spans="1:10">
      <c r="B16" s="287" t="s">
        <v>29</v>
      </c>
      <c r="C16" s="275">
        <v>367.1</v>
      </c>
      <c r="D16" s="275">
        <v>18.399999999999999</v>
      </c>
      <c r="E16" s="276">
        <v>50</v>
      </c>
      <c r="F16" s="277">
        <v>1</v>
      </c>
      <c r="G16" s="276">
        <v>50</v>
      </c>
      <c r="H16" s="20"/>
      <c r="J16" s="10"/>
    </row>
    <row r="17" spans="1:12">
      <c r="B17" s="274" t="s">
        <v>24</v>
      </c>
      <c r="C17" s="275">
        <v>61.8</v>
      </c>
      <c r="D17" s="275">
        <v>3.09</v>
      </c>
      <c r="E17" s="276">
        <v>50</v>
      </c>
      <c r="F17" s="277">
        <v>1</v>
      </c>
      <c r="G17" s="276">
        <v>50</v>
      </c>
      <c r="H17" s="20"/>
      <c r="J17" s="10"/>
    </row>
    <row r="18" spans="1:12">
      <c r="B18" s="274" t="s">
        <v>25</v>
      </c>
      <c r="C18" s="275">
        <v>197.9</v>
      </c>
      <c r="D18" s="275">
        <v>0.99</v>
      </c>
      <c r="E18" s="276">
        <v>5</v>
      </c>
      <c r="F18" s="277">
        <v>2</v>
      </c>
      <c r="G18" s="276">
        <v>10</v>
      </c>
      <c r="H18" s="20"/>
      <c r="J18" s="10"/>
    </row>
    <row r="19" spans="1:12">
      <c r="B19" s="274" t="s">
        <v>26</v>
      </c>
      <c r="C19" s="275">
        <v>287.5</v>
      </c>
      <c r="D19" s="275">
        <v>2.875</v>
      </c>
      <c r="E19" s="276">
        <v>10</v>
      </c>
      <c r="F19" s="277">
        <v>10</v>
      </c>
      <c r="G19" s="276">
        <v>100</v>
      </c>
      <c r="H19" s="20"/>
      <c r="J19" s="10"/>
    </row>
    <row r="20" spans="1:12">
      <c r="B20" s="274" t="s">
        <v>27</v>
      </c>
      <c r="C20" s="275">
        <v>249.7</v>
      </c>
      <c r="D20" s="275">
        <v>0.125</v>
      </c>
      <c r="E20" s="276">
        <v>0.5</v>
      </c>
      <c r="F20" s="277">
        <v>1</v>
      </c>
      <c r="G20" s="276">
        <v>0.5</v>
      </c>
      <c r="H20" s="20"/>
      <c r="J20" s="10"/>
    </row>
    <row r="21" spans="1:12" ht="13" thickBot="1">
      <c r="B21" s="279" t="s">
        <v>28</v>
      </c>
      <c r="C21" s="280">
        <v>242</v>
      </c>
      <c r="D21" s="280">
        <v>2.4500000000000001E-2</v>
      </c>
      <c r="E21" s="281">
        <v>0.1</v>
      </c>
      <c r="F21" s="282">
        <v>1</v>
      </c>
      <c r="G21" s="281">
        <v>0.1</v>
      </c>
      <c r="H21" s="20"/>
      <c r="J21" s="10"/>
    </row>
    <row r="22" spans="1:12" ht="13" thickBot="1">
      <c r="A22" s="11"/>
      <c r="B22" s="269"/>
      <c r="C22" s="269"/>
      <c r="D22" s="269"/>
      <c r="E22" s="269"/>
      <c r="F22" s="269"/>
      <c r="G22" s="269"/>
      <c r="H22" s="9"/>
      <c r="I22" s="9"/>
    </row>
    <row r="23" spans="1:12" ht="13" thickBot="1">
      <c r="B23" s="288" t="s">
        <v>16</v>
      </c>
      <c r="C23" s="269"/>
      <c r="D23" s="269"/>
      <c r="E23" s="269"/>
      <c r="F23" s="269"/>
      <c r="G23" s="269"/>
      <c r="H23" s="9"/>
      <c r="I23" s="9"/>
    </row>
    <row r="24" spans="1:12" ht="13" thickBot="1">
      <c r="A24" s="11"/>
      <c r="B24" s="269"/>
      <c r="C24" s="269"/>
      <c r="D24" s="269"/>
      <c r="E24" s="269"/>
      <c r="F24" s="269" t="s">
        <v>43</v>
      </c>
      <c r="G24" s="269"/>
      <c r="H24" s="9"/>
    </row>
    <row r="25" spans="1:12">
      <c r="B25" s="270" t="s">
        <v>11</v>
      </c>
      <c r="C25" s="271" t="s">
        <v>30</v>
      </c>
      <c r="D25" s="271" t="s">
        <v>17</v>
      </c>
      <c r="E25" s="127" t="s">
        <v>88</v>
      </c>
      <c r="F25" s="273" t="s">
        <v>11</v>
      </c>
      <c r="G25" s="271" t="s">
        <v>30</v>
      </c>
      <c r="H25" s="272" t="s">
        <v>17</v>
      </c>
    </row>
    <row r="26" spans="1:12">
      <c r="B26" s="274" t="s">
        <v>12</v>
      </c>
      <c r="C26" s="289">
        <v>5.6</v>
      </c>
      <c r="D26" s="289">
        <v>4.8849999999999998</v>
      </c>
      <c r="E26" s="293">
        <v>4.79</v>
      </c>
      <c r="F26" s="290" t="s">
        <v>44</v>
      </c>
      <c r="G26" s="289">
        <v>0.05</v>
      </c>
      <c r="H26" s="276" t="s">
        <v>100</v>
      </c>
      <c r="K26" s="68"/>
      <c r="L26" s="68"/>
    </row>
    <row r="27" spans="1:12">
      <c r="B27" s="274" t="s">
        <v>13</v>
      </c>
      <c r="C27" s="289">
        <v>2.1</v>
      </c>
      <c r="D27" s="289">
        <v>1.1723000000000001</v>
      </c>
      <c r="E27" s="293">
        <v>1.05</v>
      </c>
      <c r="F27" s="290" t="s">
        <v>45</v>
      </c>
      <c r="G27" s="289">
        <v>0.01</v>
      </c>
      <c r="H27" s="276" t="s">
        <v>101</v>
      </c>
      <c r="K27" s="68"/>
    </row>
    <row r="28" spans="1:12">
      <c r="B28" s="274" t="s">
        <v>14</v>
      </c>
      <c r="C28" s="289">
        <v>0.02</v>
      </c>
      <c r="D28" s="289">
        <v>1.1462E-2</v>
      </c>
      <c r="E28" s="293">
        <v>1.03</v>
      </c>
      <c r="F28" s="290" t="s">
        <v>46</v>
      </c>
      <c r="G28" s="289">
        <v>0.1</v>
      </c>
      <c r="H28" s="276" t="s">
        <v>102</v>
      </c>
    </row>
    <row r="29" spans="1:12">
      <c r="B29" s="278" t="s">
        <v>82</v>
      </c>
      <c r="C29" s="289">
        <v>2.2999999999999998</v>
      </c>
      <c r="D29" s="289">
        <v>2.0168999999999997</v>
      </c>
      <c r="E29" s="293">
        <v>1.72</v>
      </c>
      <c r="F29" s="290" t="s">
        <v>47</v>
      </c>
      <c r="G29" s="289">
        <v>5.0000000000000001E-4</v>
      </c>
      <c r="H29" s="276" t="s">
        <v>104</v>
      </c>
      <c r="K29" s="68"/>
      <c r="L29" s="68"/>
    </row>
    <row r="30" spans="1:12" ht="13" thickBot="1">
      <c r="B30" s="274" t="s">
        <v>15</v>
      </c>
      <c r="C30" s="289">
        <v>3.52</v>
      </c>
      <c r="D30" s="289">
        <v>3.0790000000000002</v>
      </c>
      <c r="E30" s="293">
        <v>3.19</v>
      </c>
      <c r="F30" s="291" t="s">
        <v>48</v>
      </c>
      <c r="G30" s="292">
        <v>1E-4</v>
      </c>
      <c r="H30" s="281" t="s">
        <v>103</v>
      </c>
      <c r="K30" s="68"/>
      <c r="L30" s="68"/>
    </row>
    <row r="31" spans="1:12">
      <c r="B31" s="278" t="s">
        <v>83</v>
      </c>
      <c r="C31" s="289">
        <v>8.6999999999999993</v>
      </c>
      <c r="D31" s="289">
        <v>7.6023000000000005</v>
      </c>
      <c r="E31" s="293">
        <v>7.75</v>
      </c>
      <c r="F31" s="9"/>
      <c r="G31" s="9" t="s">
        <v>5</v>
      </c>
      <c r="H31" s="9" t="s">
        <v>5</v>
      </c>
      <c r="I31" s="9" t="s">
        <v>5</v>
      </c>
    </row>
    <row r="32" spans="1:12">
      <c r="B32" s="278" t="s">
        <v>84</v>
      </c>
      <c r="C32" s="289">
        <v>0.62049999999999994</v>
      </c>
      <c r="D32" s="289">
        <v>0.30646000000000001</v>
      </c>
      <c r="E32" s="293">
        <v>0.89300000000000002</v>
      </c>
      <c r="F32" s="9"/>
      <c r="G32" s="9" t="s">
        <v>5</v>
      </c>
      <c r="H32" s="9" t="s">
        <v>5</v>
      </c>
      <c r="I32" s="9" t="s">
        <v>5</v>
      </c>
    </row>
    <row r="33" spans="1:10">
      <c r="B33" s="278" t="s">
        <v>85</v>
      </c>
      <c r="C33" s="289">
        <v>0.6</v>
      </c>
      <c r="D33" s="325" t="s">
        <v>108</v>
      </c>
      <c r="E33" s="324" t="s">
        <v>49</v>
      </c>
      <c r="F33" s="72"/>
      <c r="G33" s="9" t="s">
        <v>5</v>
      </c>
      <c r="H33" s="9" t="s">
        <v>5</v>
      </c>
      <c r="I33" s="72" t="s">
        <v>5</v>
      </c>
    </row>
    <row r="34" spans="1:10" ht="13" thickBot="1">
      <c r="B34" s="279" t="s">
        <v>18</v>
      </c>
      <c r="C34" s="292">
        <v>1.8011999999999999</v>
      </c>
      <c r="D34" s="292">
        <v>1.5756999999999999</v>
      </c>
      <c r="E34" s="294">
        <v>1.38</v>
      </c>
      <c r="F34" s="9"/>
      <c r="G34" s="9" t="s">
        <v>5</v>
      </c>
      <c r="H34" s="9" t="s">
        <v>5</v>
      </c>
      <c r="I34" s="9" t="s">
        <v>5</v>
      </c>
    </row>
    <row r="36" spans="1:10">
      <c r="F36" s="68"/>
      <c r="G36" s="68"/>
    </row>
    <row r="37" spans="1:10">
      <c r="F37" s="68"/>
      <c r="G37" s="68"/>
    </row>
    <row r="38" spans="1:10">
      <c r="F38" s="68"/>
      <c r="G38" s="68"/>
    </row>
    <row r="39" spans="1:10">
      <c r="A39" s="11"/>
      <c r="B39" s="11"/>
      <c r="C39" s="11"/>
      <c r="D39" s="11"/>
      <c r="E39" s="11"/>
      <c r="F39" s="267"/>
      <c r="G39" s="267"/>
      <c r="H39" s="11"/>
      <c r="I39" s="9"/>
    </row>
    <row r="40" spans="1:10" ht="28">
      <c r="A40" s="11"/>
      <c r="B40" s="295" t="s">
        <v>107</v>
      </c>
      <c r="C40" s="296"/>
      <c r="D40" s="296"/>
      <c r="E40" s="296"/>
      <c r="F40" s="296"/>
      <c r="G40" s="296"/>
      <c r="H40" s="9"/>
      <c r="I40" s="9"/>
    </row>
    <row r="41" spans="1:10" ht="13" thickBot="1">
      <c r="A41" s="11"/>
      <c r="B41" s="296"/>
      <c r="C41" s="296"/>
      <c r="D41" s="296"/>
      <c r="E41" s="296"/>
      <c r="F41" s="296"/>
      <c r="G41" s="296"/>
      <c r="H41" s="9"/>
      <c r="I41" s="9"/>
      <c r="J41" s="10"/>
    </row>
    <row r="42" spans="1:10">
      <c r="B42" s="297" t="s">
        <v>0</v>
      </c>
      <c r="C42" s="316" t="s">
        <v>1</v>
      </c>
      <c r="D42" s="316" t="s">
        <v>86</v>
      </c>
      <c r="E42" s="317" t="s">
        <v>2</v>
      </c>
      <c r="F42" s="297" t="s">
        <v>3</v>
      </c>
      <c r="G42" s="317" t="s">
        <v>4</v>
      </c>
      <c r="H42" s="20"/>
      <c r="J42" s="10"/>
    </row>
    <row r="43" spans="1:10">
      <c r="A43" s="9"/>
      <c r="B43" s="300" t="s">
        <v>19</v>
      </c>
      <c r="C43" s="301">
        <v>80</v>
      </c>
      <c r="D43" s="301">
        <v>80</v>
      </c>
      <c r="E43" s="302">
        <v>1</v>
      </c>
      <c r="F43" s="303">
        <v>2.2999999999999998</v>
      </c>
      <c r="G43" s="302">
        <v>2.2999999999999998</v>
      </c>
      <c r="H43" s="20"/>
      <c r="J43" s="10"/>
    </row>
    <row r="44" spans="1:10">
      <c r="A44" s="9"/>
      <c r="B44" s="300" t="s">
        <v>20</v>
      </c>
      <c r="C44" s="301">
        <v>101.1</v>
      </c>
      <c r="D44" s="301">
        <v>101.1</v>
      </c>
      <c r="E44" s="302">
        <v>1</v>
      </c>
      <c r="F44" s="303">
        <v>3</v>
      </c>
      <c r="G44" s="302">
        <v>3</v>
      </c>
      <c r="H44" s="20"/>
      <c r="J44" s="10"/>
    </row>
    <row r="45" spans="1:10">
      <c r="A45" s="9"/>
      <c r="B45" s="300" t="s">
        <v>37</v>
      </c>
      <c r="C45" s="301" t="s">
        <v>75</v>
      </c>
      <c r="D45" s="301" t="s">
        <v>5</v>
      </c>
      <c r="E45" s="302">
        <v>1</v>
      </c>
      <c r="F45" s="303">
        <v>1.1000000000000001</v>
      </c>
      <c r="G45" s="302">
        <v>1.1000000000000001</v>
      </c>
      <c r="H45" s="20"/>
      <c r="J45" s="10"/>
    </row>
    <row r="46" spans="1:10">
      <c r="A46" s="9"/>
      <c r="B46" s="300" t="s">
        <v>6</v>
      </c>
      <c r="C46" s="301">
        <v>74.55</v>
      </c>
      <c r="D46" s="301">
        <v>74.55</v>
      </c>
      <c r="E46" s="302">
        <v>1</v>
      </c>
      <c r="F46" s="303">
        <v>2</v>
      </c>
      <c r="G46" s="302">
        <v>2</v>
      </c>
      <c r="H46" s="20"/>
      <c r="J46" s="10"/>
    </row>
    <row r="47" spans="1:10">
      <c r="A47" s="9"/>
      <c r="B47" s="300" t="s">
        <v>21</v>
      </c>
      <c r="C47" s="301">
        <v>236.1</v>
      </c>
      <c r="D47" s="301">
        <v>94.4</v>
      </c>
      <c r="E47" s="302">
        <v>0.4</v>
      </c>
      <c r="F47" s="303">
        <v>6.25</v>
      </c>
      <c r="G47" s="302">
        <v>2.5</v>
      </c>
      <c r="H47" s="20"/>
      <c r="J47" s="10"/>
    </row>
    <row r="48" spans="1:10">
      <c r="A48" s="9"/>
      <c r="B48" s="300" t="s">
        <v>22</v>
      </c>
      <c r="C48" s="301">
        <v>246.5</v>
      </c>
      <c r="D48" s="301">
        <v>98.6</v>
      </c>
      <c r="E48" s="302">
        <v>0.4</v>
      </c>
      <c r="F48" s="303">
        <v>11.25</v>
      </c>
      <c r="G48" s="302">
        <v>4.5</v>
      </c>
      <c r="H48" s="20"/>
      <c r="J48" s="10"/>
    </row>
    <row r="49" spans="1:10">
      <c r="A49" s="9"/>
      <c r="B49" s="300" t="s">
        <v>23</v>
      </c>
      <c r="C49" s="301">
        <v>136.1</v>
      </c>
      <c r="D49" s="301">
        <v>13.61</v>
      </c>
      <c r="E49" s="302">
        <v>0.1</v>
      </c>
      <c r="F49" s="303">
        <v>6</v>
      </c>
      <c r="G49" s="302">
        <v>0.6</v>
      </c>
      <c r="H49" s="20"/>
      <c r="J49" s="10"/>
    </row>
    <row r="50" spans="1:10">
      <c r="A50" s="70"/>
      <c r="B50" s="304" t="s">
        <v>81</v>
      </c>
      <c r="C50" s="301" t="s">
        <v>75</v>
      </c>
      <c r="D50" s="301"/>
      <c r="E50" s="302">
        <v>0.5</v>
      </c>
      <c r="F50" s="303">
        <v>92.4</v>
      </c>
      <c r="G50" s="302">
        <v>46.2</v>
      </c>
      <c r="H50" s="20"/>
      <c r="J50" s="10"/>
    </row>
    <row r="51" spans="1:10">
      <c r="A51" s="70"/>
      <c r="B51" s="304" t="s">
        <v>105</v>
      </c>
      <c r="C51" s="301">
        <v>174.26</v>
      </c>
      <c r="D51" s="301">
        <v>17.425999999999998</v>
      </c>
      <c r="E51" s="302">
        <v>0.1</v>
      </c>
      <c r="F51" s="303">
        <v>2</v>
      </c>
      <c r="G51" s="302">
        <v>0.2</v>
      </c>
      <c r="H51" s="20"/>
      <c r="J51" s="10"/>
    </row>
    <row r="52" spans="1:10" ht="13" thickBot="1">
      <c r="A52" s="9"/>
      <c r="B52" s="305" t="s">
        <v>42</v>
      </c>
      <c r="C52" s="306">
        <v>58.44</v>
      </c>
      <c r="D52" s="306">
        <v>58.44</v>
      </c>
      <c r="E52" s="307">
        <v>1</v>
      </c>
      <c r="F52" s="308">
        <v>1.7</v>
      </c>
      <c r="G52" s="307">
        <v>1.7</v>
      </c>
      <c r="H52" s="20"/>
      <c r="J52" s="10"/>
    </row>
    <row r="53" spans="1:10" ht="13" thickBot="1">
      <c r="A53" s="11"/>
      <c r="B53" s="296"/>
      <c r="C53" s="315"/>
      <c r="D53" s="315"/>
      <c r="E53" s="315"/>
      <c r="F53" s="314"/>
      <c r="G53" s="315"/>
      <c r="H53" s="20"/>
      <c r="J53" s="10"/>
    </row>
    <row r="54" spans="1:10">
      <c r="B54" s="297" t="s">
        <v>7</v>
      </c>
      <c r="C54" s="298" t="s">
        <v>1</v>
      </c>
      <c r="D54" s="298" t="s">
        <v>86</v>
      </c>
      <c r="E54" s="299" t="s">
        <v>8</v>
      </c>
      <c r="F54" s="309" t="s">
        <v>3</v>
      </c>
      <c r="G54" s="299" t="s">
        <v>9</v>
      </c>
      <c r="H54" s="20"/>
    </row>
    <row r="55" spans="1:10">
      <c r="B55" s="310" t="s">
        <v>29</v>
      </c>
      <c r="C55" s="301">
        <v>367.1</v>
      </c>
      <c r="D55" s="301">
        <v>18.399999999999999</v>
      </c>
      <c r="E55" s="302">
        <v>50</v>
      </c>
      <c r="F55" s="311">
        <v>1</v>
      </c>
      <c r="G55" s="302">
        <v>50</v>
      </c>
      <c r="H55" s="20"/>
      <c r="J55" s="10"/>
    </row>
    <row r="56" spans="1:10">
      <c r="B56" s="300" t="s">
        <v>24</v>
      </c>
      <c r="C56" s="301">
        <v>61.8</v>
      </c>
      <c r="D56" s="301">
        <v>3.09</v>
      </c>
      <c r="E56" s="302">
        <v>50</v>
      </c>
      <c r="F56" s="311">
        <v>1</v>
      </c>
      <c r="G56" s="302">
        <v>50</v>
      </c>
      <c r="H56" s="20"/>
      <c r="J56" s="10"/>
    </row>
    <row r="57" spans="1:10">
      <c r="B57" s="300" t="s">
        <v>25</v>
      </c>
      <c r="C57" s="301">
        <v>197.9</v>
      </c>
      <c r="D57" s="301">
        <v>0.99</v>
      </c>
      <c r="E57" s="302">
        <v>5</v>
      </c>
      <c r="F57" s="311">
        <v>2</v>
      </c>
      <c r="G57" s="302">
        <v>10</v>
      </c>
      <c r="H57" s="20"/>
      <c r="J57" s="10"/>
    </row>
    <row r="58" spans="1:10">
      <c r="B58" s="300" t="s">
        <v>26</v>
      </c>
      <c r="C58" s="301">
        <v>287.5</v>
      </c>
      <c r="D58" s="301">
        <v>2.875</v>
      </c>
      <c r="E58" s="302">
        <v>10</v>
      </c>
      <c r="F58" s="311">
        <v>15</v>
      </c>
      <c r="G58" s="302">
        <v>150</v>
      </c>
      <c r="H58" s="20"/>
      <c r="J58" s="10"/>
    </row>
    <row r="59" spans="1:10">
      <c r="B59" s="300" t="s">
        <v>27</v>
      </c>
      <c r="C59" s="301">
        <v>249.7</v>
      </c>
      <c r="D59" s="301">
        <v>0.125</v>
      </c>
      <c r="E59" s="302">
        <v>0.5</v>
      </c>
      <c r="F59" s="311">
        <v>2</v>
      </c>
      <c r="G59" s="302">
        <v>1</v>
      </c>
      <c r="H59" s="20"/>
      <c r="J59" s="10"/>
    </row>
    <row r="60" spans="1:10" ht="13" thickBot="1">
      <c r="B60" s="305" t="s">
        <v>28</v>
      </c>
      <c r="C60" s="306">
        <v>242</v>
      </c>
      <c r="D60" s="306">
        <v>2.4500000000000001E-2</v>
      </c>
      <c r="E60" s="307">
        <v>0.1</v>
      </c>
      <c r="F60" s="312">
        <v>5</v>
      </c>
      <c r="G60" s="307">
        <v>0.5</v>
      </c>
      <c r="H60" s="20"/>
      <c r="J60" s="10"/>
    </row>
    <row r="61" spans="1:10" ht="13" thickBot="1">
      <c r="A61" s="11"/>
      <c r="B61" s="296"/>
      <c r="C61" s="296"/>
      <c r="D61" s="296"/>
      <c r="E61" s="296"/>
      <c r="F61" s="296"/>
      <c r="G61" s="296"/>
      <c r="H61" s="9"/>
      <c r="I61" s="9"/>
    </row>
    <row r="62" spans="1:10" ht="13" thickBot="1">
      <c r="B62" s="313" t="s">
        <v>16</v>
      </c>
      <c r="C62" s="296"/>
      <c r="D62" s="296"/>
      <c r="E62" s="296"/>
      <c r="F62" s="296"/>
      <c r="G62" s="296"/>
      <c r="H62" s="9"/>
      <c r="I62" s="9"/>
    </row>
    <row r="63" spans="1:10">
      <c r="B63" s="314"/>
      <c r="C63" s="296"/>
      <c r="D63" s="296"/>
      <c r="E63" s="296"/>
      <c r="F63" s="296"/>
      <c r="G63" s="296"/>
      <c r="H63" s="9"/>
      <c r="I63" s="9"/>
    </row>
    <row r="64" spans="1:10" ht="13" thickBot="1">
      <c r="A64" s="11"/>
      <c r="B64" s="315" t="s">
        <v>78</v>
      </c>
      <c r="C64" s="296"/>
      <c r="D64" s="296"/>
      <c r="E64" s="296"/>
      <c r="F64" s="296" t="s">
        <v>43</v>
      </c>
      <c r="G64" s="296"/>
      <c r="H64" s="9"/>
    </row>
    <row r="65" spans="2:12">
      <c r="B65" s="297" t="s">
        <v>11</v>
      </c>
      <c r="C65" s="316" t="s">
        <v>30</v>
      </c>
      <c r="D65" s="316" t="s">
        <v>17</v>
      </c>
      <c r="E65" s="127" t="s">
        <v>88</v>
      </c>
      <c r="F65" s="297" t="s">
        <v>11</v>
      </c>
      <c r="G65" s="316" t="s">
        <v>30</v>
      </c>
      <c r="H65" s="317" t="s">
        <v>17</v>
      </c>
    </row>
    <row r="66" spans="2:12">
      <c r="B66" s="300" t="s">
        <v>12</v>
      </c>
      <c r="C66" s="318">
        <v>6</v>
      </c>
      <c r="D66" s="321">
        <v>4.8199999999999994</v>
      </c>
      <c r="E66" s="119">
        <v>4.79</v>
      </c>
      <c r="F66" s="300" t="s">
        <v>44</v>
      </c>
      <c r="G66" s="318">
        <v>0</v>
      </c>
      <c r="H66" s="302" t="s">
        <v>95</v>
      </c>
      <c r="K66" s="68"/>
      <c r="L66" s="68"/>
    </row>
    <row r="67" spans="2:12">
      <c r="B67" s="300" t="s">
        <v>13</v>
      </c>
      <c r="C67" s="318">
        <v>3.6</v>
      </c>
      <c r="D67" s="321">
        <v>1.0214000000000001</v>
      </c>
      <c r="E67" s="119">
        <v>1.05</v>
      </c>
      <c r="F67" s="300" t="s">
        <v>45</v>
      </c>
      <c r="G67" s="318">
        <v>0</v>
      </c>
      <c r="H67" s="302" t="s">
        <v>96</v>
      </c>
      <c r="K67" s="68"/>
    </row>
    <row r="68" spans="2:12">
      <c r="B68" s="300" t="s">
        <v>14</v>
      </c>
      <c r="C68" s="318">
        <v>50.7</v>
      </c>
      <c r="D68" s="321">
        <v>14.165000000000001</v>
      </c>
      <c r="E68" s="119">
        <v>1.03</v>
      </c>
      <c r="F68" s="300" t="s">
        <v>46</v>
      </c>
      <c r="G68" s="318">
        <v>0.15</v>
      </c>
      <c r="H68" s="302" t="s">
        <v>97</v>
      </c>
    </row>
    <row r="69" spans="2:12">
      <c r="B69" s="304" t="s">
        <v>82</v>
      </c>
      <c r="C69" s="318">
        <v>2.2999999999999998</v>
      </c>
      <c r="D69" s="321">
        <v>1.7238</v>
      </c>
      <c r="E69" s="119">
        <v>1.72</v>
      </c>
      <c r="F69" s="300" t="s">
        <v>47</v>
      </c>
      <c r="G69" s="318">
        <v>1E-3</v>
      </c>
      <c r="H69" s="302" t="s">
        <v>98</v>
      </c>
      <c r="K69" s="68"/>
      <c r="L69" s="68"/>
    </row>
    <row r="70" spans="2:12" ht="13" thickBot="1">
      <c r="B70" s="300" t="s">
        <v>15</v>
      </c>
      <c r="C70" s="318">
        <v>98.320000000000007</v>
      </c>
      <c r="D70" s="321">
        <v>70.096000000000004</v>
      </c>
      <c r="E70" s="119">
        <v>3.19</v>
      </c>
      <c r="F70" s="305" t="s">
        <v>48</v>
      </c>
      <c r="G70" s="319">
        <v>5.0000000000000001E-4</v>
      </c>
      <c r="H70" s="307" t="s">
        <v>99</v>
      </c>
      <c r="K70" s="68"/>
      <c r="L70" s="68"/>
    </row>
    <row r="71" spans="2:12">
      <c r="B71" s="304" t="s">
        <v>83</v>
      </c>
      <c r="C71" s="318">
        <v>10.3</v>
      </c>
      <c r="D71" s="321">
        <v>7.7481</v>
      </c>
      <c r="E71" s="119">
        <v>7.75</v>
      </c>
      <c r="F71" s="20"/>
      <c r="G71" s="20"/>
      <c r="H71" s="20"/>
    </row>
    <row r="72" spans="2:12">
      <c r="B72" s="304" t="s">
        <v>84</v>
      </c>
      <c r="C72" s="318">
        <v>4.6510000000000007</v>
      </c>
      <c r="D72" s="321">
        <v>0.88036999999999999</v>
      </c>
      <c r="E72" s="119">
        <v>0.89300000000000002</v>
      </c>
      <c r="F72" s="320"/>
      <c r="G72" s="320"/>
      <c r="H72" s="20"/>
    </row>
    <row r="73" spans="2:12">
      <c r="B73" s="304" t="s">
        <v>85</v>
      </c>
      <c r="C73" s="318">
        <v>0.6</v>
      </c>
      <c r="D73" s="322" t="s">
        <v>106</v>
      </c>
      <c r="E73" s="120" t="s">
        <v>49</v>
      </c>
      <c r="F73" s="320"/>
      <c r="G73" s="320"/>
      <c r="H73" s="20"/>
    </row>
    <row r="74" spans="2:12" ht="13" thickBot="1">
      <c r="B74" s="305" t="s">
        <v>18</v>
      </c>
      <c r="C74" s="319">
        <v>1.8019999999999998</v>
      </c>
      <c r="D74" s="323">
        <v>1.3204</v>
      </c>
      <c r="E74" s="121">
        <v>1.38</v>
      </c>
      <c r="F74" s="320"/>
      <c r="G74" s="320"/>
      <c r="H74" s="20"/>
    </row>
    <row r="75" spans="2:12">
      <c r="F75" s="68"/>
      <c r="G75" s="68"/>
    </row>
    <row r="76" spans="2:12">
      <c r="F76" s="68"/>
      <c r="G76" s="68"/>
    </row>
    <row r="77" spans="2:12">
      <c r="F77" s="68"/>
      <c r="G77" s="68"/>
    </row>
    <row r="78" spans="2:12">
      <c r="F78" s="68"/>
      <c r="G78" s="68"/>
    </row>
    <row r="79" spans="2:12">
      <c r="F79" s="68"/>
      <c r="G79" s="68"/>
    </row>
    <row r="80" spans="2:12">
      <c r="F80" s="68"/>
      <c r="G80" s="68"/>
    </row>
    <row r="81" spans="6:7">
      <c r="F81" s="68"/>
      <c r="G81" s="68"/>
    </row>
    <row r="82" spans="6:7">
      <c r="F82" s="68"/>
      <c r="G82" s="68"/>
    </row>
    <row r="83" spans="6:7">
      <c r="F83" s="68"/>
      <c r="G83" s="68"/>
    </row>
    <row r="84" spans="6:7">
      <c r="F84" s="68"/>
      <c r="G84" s="68"/>
    </row>
    <row r="85" spans="6:7">
      <c r="F85" s="68"/>
      <c r="G85" s="68"/>
    </row>
    <row r="86" spans="6:7">
      <c r="F86" s="68"/>
      <c r="G86" s="68"/>
    </row>
    <row r="87" spans="6:7">
      <c r="F87" s="68"/>
      <c r="G87" s="68"/>
    </row>
    <row r="88" spans="6:7">
      <c r="F88" s="68"/>
      <c r="G88" s="68"/>
    </row>
    <row r="89" spans="6:7">
      <c r="F89" s="68"/>
      <c r="G89" s="68"/>
    </row>
    <row r="90" spans="6:7">
      <c r="F90" s="68"/>
      <c r="G90" s="68"/>
    </row>
    <row r="91" spans="6:7">
      <c r="F91" s="68"/>
      <c r="G91" s="68"/>
    </row>
    <row r="92" spans="6:7">
      <c r="F92" s="68"/>
      <c r="G92" s="68"/>
    </row>
    <row r="93" spans="6:7">
      <c r="F93" s="68"/>
      <c r="G93" s="68"/>
    </row>
    <row r="94" spans="6:7">
      <c r="F94" s="68"/>
      <c r="G94" s="68"/>
    </row>
    <row r="95" spans="6:7">
      <c r="F95" s="68"/>
      <c r="G95" s="68"/>
    </row>
    <row r="96" spans="6:7">
      <c r="F96" s="68"/>
      <c r="G96" s="68"/>
    </row>
    <row r="97" spans="6:7">
      <c r="F97" s="68"/>
      <c r="G97" s="68"/>
    </row>
    <row r="98" spans="6:7">
      <c r="F98" s="68"/>
      <c r="G98" s="68"/>
    </row>
    <row r="99" spans="6:7">
      <c r="F99" s="68"/>
      <c r="G99" s="68"/>
    </row>
    <row r="100" spans="6:7">
      <c r="F100" s="68"/>
      <c r="G100" s="68"/>
    </row>
    <row r="101" spans="6:7">
      <c r="F101" s="68"/>
      <c r="G101" s="68"/>
    </row>
    <row r="102" spans="6:7">
      <c r="F102" s="68"/>
      <c r="G102" s="68"/>
    </row>
    <row r="103" spans="6:7">
      <c r="F103" s="68"/>
      <c r="G103" s="68"/>
    </row>
    <row r="104" spans="6:7">
      <c r="F104" s="68"/>
      <c r="G104" s="68"/>
    </row>
    <row r="105" spans="6:7">
      <c r="F105" s="68"/>
      <c r="G105" s="68"/>
    </row>
    <row r="106" spans="6:7">
      <c r="F106" s="68"/>
      <c r="G106" s="68"/>
    </row>
    <row r="107" spans="6:7">
      <c r="F107" s="68"/>
      <c r="G107" s="68"/>
    </row>
    <row r="108" spans="6:7">
      <c r="F108" s="68"/>
      <c r="G108" s="68"/>
    </row>
    <row r="109" spans="6:7">
      <c r="F109" s="68"/>
      <c r="G109" s="68"/>
    </row>
    <row r="110" spans="6:7">
      <c r="F110" s="68"/>
      <c r="G110" s="68"/>
    </row>
    <row r="111" spans="6:7">
      <c r="F111" s="68"/>
      <c r="G111" s="68"/>
    </row>
    <row r="112" spans="6:7">
      <c r="F112" s="68"/>
      <c r="G112" s="68"/>
    </row>
    <row r="113" spans="6:7">
      <c r="F113" s="68"/>
      <c r="G113" s="68"/>
    </row>
    <row r="114" spans="6:7">
      <c r="F114" s="68"/>
      <c r="G114" s="68"/>
    </row>
    <row r="115" spans="6:7">
      <c r="F115" s="68"/>
      <c r="G115" s="68"/>
    </row>
    <row r="116" spans="6:7">
      <c r="F116" s="68"/>
      <c r="G116" s="68"/>
    </row>
    <row r="117" spans="6:7">
      <c r="F117" s="68"/>
      <c r="G117" s="68"/>
    </row>
    <row r="118" spans="6:7">
      <c r="F118" s="68"/>
      <c r="G118" s="68"/>
    </row>
    <row r="119" spans="6:7">
      <c r="F119" s="68"/>
      <c r="G119" s="68"/>
    </row>
    <row r="120" spans="6:7">
      <c r="F120" s="68"/>
      <c r="G120" s="68"/>
    </row>
    <row r="121" spans="6:7">
      <c r="F121" s="68"/>
      <c r="G121" s="68"/>
    </row>
    <row r="122" spans="6:7">
      <c r="F122" s="68"/>
      <c r="G122" s="68"/>
    </row>
    <row r="123" spans="6:7">
      <c r="F123" s="68"/>
      <c r="G123" s="68"/>
    </row>
    <row r="124" spans="6:7">
      <c r="F124" s="68"/>
      <c r="G124" s="68"/>
    </row>
    <row r="125" spans="6:7">
      <c r="F125" s="68"/>
      <c r="G125" s="68"/>
    </row>
    <row r="126" spans="6:7">
      <c r="F126" s="68"/>
      <c r="G126" s="68"/>
    </row>
    <row r="127" spans="6:7">
      <c r="F127" s="68"/>
      <c r="G127" s="68"/>
    </row>
    <row r="128" spans="6:7">
      <c r="F128" s="68"/>
      <c r="G128" s="68"/>
    </row>
    <row r="129" spans="6:7">
      <c r="F129" s="68"/>
      <c r="G129" s="68"/>
    </row>
    <row r="130" spans="6:7">
      <c r="F130" s="68"/>
      <c r="G130" s="68"/>
    </row>
    <row r="131" spans="6:7">
      <c r="F131" s="68"/>
      <c r="G131" s="68"/>
    </row>
    <row r="132" spans="6:7">
      <c r="F132" s="68"/>
      <c r="G132" s="68"/>
    </row>
    <row r="133" spans="6:7">
      <c r="F133" s="68"/>
      <c r="G133" s="68"/>
    </row>
    <row r="134" spans="6:7">
      <c r="F134" s="68"/>
      <c r="G134" s="68"/>
    </row>
    <row r="135" spans="6:7">
      <c r="F135" s="68"/>
      <c r="G135" s="68"/>
    </row>
    <row r="136" spans="6:7">
      <c r="F136" s="68"/>
      <c r="G136" s="68"/>
    </row>
    <row r="137" spans="6:7">
      <c r="F137" s="68"/>
      <c r="G137" s="68"/>
    </row>
    <row r="138" spans="6:7">
      <c r="F138" s="68"/>
      <c r="G138" s="68"/>
    </row>
    <row r="139" spans="6:7">
      <c r="F139" s="68"/>
      <c r="G139" s="68"/>
    </row>
    <row r="140" spans="6:7">
      <c r="F140" s="68"/>
      <c r="G140" s="68"/>
    </row>
    <row r="141" spans="6:7">
      <c r="F141" s="68"/>
      <c r="G141" s="68"/>
    </row>
    <row r="142" spans="6:7">
      <c r="F142" s="68"/>
      <c r="G142" s="68"/>
    </row>
    <row r="143" spans="6:7">
      <c r="F143" s="68"/>
      <c r="G143" s="68"/>
    </row>
    <row r="144" spans="6:7">
      <c r="F144" s="68"/>
      <c r="G144" s="68"/>
    </row>
    <row r="145" spans="6:7">
      <c r="F145" s="68"/>
      <c r="G145" s="68"/>
    </row>
    <row r="146" spans="6:7">
      <c r="F146" s="68"/>
      <c r="G146" s="68"/>
    </row>
    <row r="147" spans="6:7">
      <c r="F147" s="68"/>
      <c r="G147" s="68"/>
    </row>
    <row r="148" spans="6:7">
      <c r="F148" s="68"/>
      <c r="G148" s="68"/>
    </row>
    <row r="149" spans="6:7">
      <c r="F149" s="68"/>
      <c r="G149" s="68"/>
    </row>
    <row r="150" spans="6:7">
      <c r="F150" s="68"/>
      <c r="G150" s="68"/>
    </row>
    <row r="151" spans="6:7">
      <c r="F151" s="68"/>
      <c r="G151" s="68"/>
    </row>
    <row r="152" spans="6:7">
      <c r="F152" s="68"/>
      <c r="G152" s="68"/>
    </row>
    <row r="153" spans="6:7">
      <c r="F153" s="68"/>
      <c r="G153" s="68"/>
    </row>
    <row r="154" spans="6:7">
      <c r="F154" s="68"/>
      <c r="G154" s="68"/>
    </row>
    <row r="155" spans="6:7">
      <c r="F155" s="68"/>
      <c r="G155" s="68"/>
    </row>
    <row r="156" spans="6:7">
      <c r="F156" s="68"/>
      <c r="G156" s="68"/>
    </row>
    <row r="157" spans="6:7">
      <c r="F157" s="68"/>
      <c r="G157" s="68"/>
    </row>
    <row r="158" spans="6:7">
      <c r="F158" s="68"/>
      <c r="G158" s="68"/>
    </row>
    <row r="159" spans="6:7">
      <c r="F159" s="68"/>
      <c r="G159" s="68"/>
    </row>
    <row r="160" spans="6:7">
      <c r="F160" s="68"/>
      <c r="G160" s="68"/>
    </row>
    <row r="161" spans="6:7">
      <c r="F161" s="68"/>
      <c r="G161" s="68"/>
    </row>
    <row r="162" spans="6:7">
      <c r="F162" s="68"/>
      <c r="G162" s="68"/>
    </row>
    <row r="163" spans="6:7">
      <c r="F163" s="68"/>
      <c r="G163" s="68"/>
    </row>
    <row r="164" spans="6:7">
      <c r="F164" s="68"/>
      <c r="G164" s="68"/>
    </row>
  </sheetData>
  <phoneticPr fontId="5" type="noConversion"/>
  <pageMargins left="0.78740157499999996" right="0.78740157499999996" top="0.984251969" bottom="0.984251969" header="0.5" footer="0.5"/>
  <pageSetup paperSize="9" scale="88" orientation="landscape" verticalDpi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38"/>
  <sheetViews>
    <sheetView tabSelected="1" topLeftCell="I1" workbookViewId="0">
      <selection activeCell="AG21" sqref="AG21:AW21"/>
    </sheetView>
  </sheetViews>
  <sheetFormatPr baseColWidth="10" defaultRowHeight="12" x14ac:dyDescent="0"/>
  <cols>
    <col min="1" max="1" width="13.83203125" bestFit="1" customWidth="1"/>
    <col min="2" max="2" width="10.1640625" bestFit="1" customWidth="1"/>
    <col min="3" max="3" width="13.33203125" bestFit="1" customWidth="1"/>
    <col min="8" max="8" width="27.83203125" bestFit="1" customWidth="1"/>
    <col min="9" max="9" width="14.1640625" bestFit="1" customWidth="1"/>
    <col min="10" max="10" width="7.1640625" style="328" bestFit="1" customWidth="1"/>
    <col min="11" max="11" width="17.33203125" style="330" bestFit="1" customWidth="1"/>
    <col min="12" max="12" width="18" style="330" bestFit="1" customWidth="1"/>
    <col min="13" max="14" width="10.83203125" style="330"/>
    <col min="15" max="17" width="4.6640625" bestFit="1" customWidth="1"/>
    <col min="18" max="18" width="2.33203125" bestFit="1" customWidth="1"/>
    <col min="19" max="19" width="3.33203125" bestFit="1" customWidth="1"/>
    <col min="20" max="20" width="2.83203125" bestFit="1" customWidth="1"/>
    <col min="21" max="21" width="3.33203125" bestFit="1" customWidth="1"/>
    <col min="22" max="22" width="3.33203125" customWidth="1"/>
    <col min="23" max="23" width="3.33203125" bestFit="1" customWidth="1"/>
    <col min="24" max="24" width="3.1640625" bestFit="1" customWidth="1"/>
    <col min="25" max="25" width="4.6640625" bestFit="1" customWidth="1"/>
    <col min="26" max="26" width="3.5" bestFit="1" customWidth="1"/>
    <col min="27" max="27" width="3.5" customWidth="1"/>
    <col min="28" max="28" width="3.5" bestFit="1" customWidth="1"/>
    <col min="29" max="29" width="2.33203125" bestFit="1" customWidth="1"/>
    <col min="30" max="30" width="2.1640625" bestFit="1" customWidth="1"/>
    <col min="31" max="31" width="3.1640625" bestFit="1" customWidth="1"/>
    <col min="33" max="34" width="4.6640625" bestFit="1" customWidth="1"/>
    <col min="35" max="38" width="12.1640625" bestFit="1" customWidth="1"/>
    <col min="39" max="39" width="3.33203125" bestFit="1" customWidth="1"/>
    <col min="40" max="40" width="12.1640625" bestFit="1" customWidth="1"/>
    <col min="41" max="41" width="3.33203125" bestFit="1" customWidth="1"/>
    <col min="42" max="46" width="12.1640625" bestFit="1" customWidth="1"/>
    <col min="47" max="47" width="2.33203125" bestFit="1" customWidth="1"/>
    <col min="48" max="48" width="1.6640625" bestFit="1" customWidth="1"/>
    <col min="49" max="49" width="12.1640625" bestFit="1" customWidth="1"/>
  </cols>
  <sheetData>
    <row r="1" spans="1:49">
      <c r="A1" t="s">
        <v>123</v>
      </c>
      <c r="E1" t="s">
        <v>124</v>
      </c>
      <c r="H1" t="s">
        <v>130</v>
      </c>
      <c r="I1" t="s">
        <v>152</v>
      </c>
      <c r="J1" s="328" t="s">
        <v>1</v>
      </c>
      <c r="K1" s="330" t="s">
        <v>150</v>
      </c>
      <c r="L1" s="330" t="s">
        <v>151</v>
      </c>
      <c r="M1" s="330" t="s">
        <v>168</v>
      </c>
      <c r="N1" s="330" t="s">
        <v>169</v>
      </c>
      <c r="O1" s="330" t="s">
        <v>170</v>
      </c>
      <c r="P1" s="330" t="s">
        <v>171</v>
      </c>
      <c r="Q1" s="330" t="s">
        <v>172</v>
      </c>
      <c r="R1" s="330" t="s">
        <v>173</v>
      </c>
      <c r="S1" s="330" t="s">
        <v>13</v>
      </c>
      <c r="T1" s="330" t="s">
        <v>15</v>
      </c>
      <c r="U1" s="330" t="s">
        <v>174</v>
      </c>
      <c r="V1" s="330" t="s">
        <v>47</v>
      </c>
      <c r="W1" s="330" t="s">
        <v>18</v>
      </c>
      <c r="X1" s="330" t="s">
        <v>44</v>
      </c>
      <c r="Y1" s="330" t="s">
        <v>175</v>
      </c>
      <c r="Z1" s="330" t="s">
        <v>14</v>
      </c>
      <c r="AA1" s="330" t="s">
        <v>45</v>
      </c>
      <c r="AB1" s="330" t="s">
        <v>48</v>
      </c>
      <c r="AC1" s="330" t="s">
        <v>12</v>
      </c>
      <c r="AD1" s="330" t="s">
        <v>176</v>
      </c>
      <c r="AE1" s="330" t="s">
        <v>46</v>
      </c>
      <c r="AF1" s="330" t="s">
        <v>177</v>
      </c>
      <c r="AG1" s="330" t="s">
        <v>170</v>
      </c>
      <c r="AH1" s="330" t="s">
        <v>171</v>
      </c>
      <c r="AI1" s="330" t="s">
        <v>172</v>
      </c>
      <c r="AJ1" s="330" t="s">
        <v>173</v>
      </c>
      <c r="AK1" s="330" t="s">
        <v>13</v>
      </c>
      <c r="AL1" s="330" t="s">
        <v>15</v>
      </c>
      <c r="AM1" s="330" t="s">
        <v>174</v>
      </c>
      <c r="AN1" s="330" t="s">
        <v>47</v>
      </c>
      <c r="AO1" s="330" t="s">
        <v>18</v>
      </c>
      <c r="AP1" s="330" t="s">
        <v>44</v>
      </c>
      <c r="AQ1" s="330" t="s">
        <v>175</v>
      </c>
      <c r="AR1" s="330" t="s">
        <v>14</v>
      </c>
      <c r="AS1" s="330" t="s">
        <v>45</v>
      </c>
      <c r="AT1" s="330" t="s">
        <v>48</v>
      </c>
      <c r="AU1" s="330" t="s">
        <v>12</v>
      </c>
      <c r="AV1" s="330" t="s">
        <v>176</v>
      </c>
      <c r="AW1" s="330" t="s">
        <v>46</v>
      </c>
    </row>
    <row r="2" spans="1:49">
      <c r="A2" t="s">
        <v>0</v>
      </c>
      <c r="B2" t="s">
        <v>1</v>
      </c>
      <c r="C2" t="s">
        <v>4</v>
      </c>
      <c r="E2" t="s">
        <v>0</v>
      </c>
      <c r="H2" t="s">
        <v>131</v>
      </c>
      <c r="I2" t="s">
        <v>112</v>
      </c>
      <c r="J2" s="329">
        <v>80</v>
      </c>
      <c r="L2" s="330">
        <v>1650</v>
      </c>
      <c r="M2" s="330" t="str">
        <f>IF(K2="","",K2/$J2)</f>
        <v/>
      </c>
      <c r="N2" s="330">
        <f>IF(L2="","",L2/$J2)</f>
        <v>20.625</v>
      </c>
      <c r="O2">
        <v>1</v>
      </c>
      <c r="Q2">
        <v>1</v>
      </c>
      <c r="AG2" t="str">
        <f>IF($M2="","",IF(O2="","",$M2/O2))</f>
        <v/>
      </c>
      <c r="AH2" t="str">
        <f t="shared" ref="AH2:AW17" si="0">IF($M2="","",IF(P2="","",$M2/P2))</f>
        <v/>
      </c>
      <c r="AI2" t="str">
        <f t="shared" si="0"/>
        <v/>
      </c>
      <c r="AJ2" t="str">
        <f t="shared" si="0"/>
        <v/>
      </c>
      <c r="AK2" t="str">
        <f t="shared" si="0"/>
        <v/>
      </c>
      <c r="AL2" t="str">
        <f t="shared" si="0"/>
        <v/>
      </c>
      <c r="AM2" t="str">
        <f t="shared" si="0"/>
        <v/>
      </c>
      <c r="AN2" t="str">
        <f t="shared" si="0"/>
        <v/>
      </c>
      <c r="AO2" t="str">
        <f t="shared" si="0"/>
        <v/>
      </c>
      <c r="AP2" t="str">
        <f t="shared" si="0"/>
        <v/>
      </c>
      <c r="AQ2" t="str">
        <f t="shared" si="0"/>
        <v/>
      </c>
      <c r="AR2" t="str">
        <f t="shared" si="0"/>
        <v/>
      </c>
      <c r="AS2" t="str">
        <f t="shared" si="0"/>
        <v/>
      </c>
      <c r="AT2" t="str">
        <f t="shared" si="0"/>
        <v/>
      </c>
      <c r="AU2" t="str">
        <f t="shared" si="0"/>
        <v/>
      </c>
      <c r="AV2" t="str">
        <f t="shared" si="0"/>
        <v/>
      </c>
      <c r="AW2" t="str">
        <f t="shared" si="0"/>
        <v/>
      </c>
    </row>
    <row r="3" spans="1:49">
      <c r="A3" t="s">
        <v>112</v>
      </c>
      <c r="B3">
        <v>80</v>
      </c>
      <c r="C3">
        <v>0</v>
      </c>
      <c r="D3" t="str">
        <f>IF(A3=A23,"",1)</f>
        <v/>
      </c>
      <c r="E3" t="s">
        <v>112</v>
      </c>
      <c r="H3" t="s">
        <v>132</v>
      </c>
      <c r="I3" t="s">
        <v>87</v>
      </c>
      <c r="J3" s="329">
        <v>115.03</v>
      </c>
      <c r="K3" s="330">
        <v>115.03</v>
      </c>
      <c r="M3" s="330">
        <f t="shared" ref="M3:N20" si="1">IF(K3="","",K3/$J3)</f>
        <v>1</v>
      </c>
      <c r="N3" s="330" t="str">
        <f t="shared" si="1"/>
        <v/>
      </c>
      <c r="O3">
        <v>1</v>
      </c>
      <c r="P3">
        <v>1</v>
      </c>
      <c r="AG3">
        <f t="shared" ref="AG3:AG20" si="2">IF($M3="","",IF(O3="","",$M3/O3))</f>
        <v>1</v>
      </c>
      <c r="AH3">
        <f t="shared" si="0"/>
        <v>1</v>
      </c>
      <c r="AI3" t="str">
        <f t="shared" si="0"/>
        <v/>
      </c>
      <c r="AJ3" t="str">
        <f t="shared" si="0"/>
        <v/>
      </c>
      <c r="AK3" t="str">
        <f t="shared" si="0"/>
        <v/>
      </c>
      <c r="AL3" t="str">
        <f t="shared" si="0"/>
        <v/>
      </c>
      <c r="AM3" t="str">
        <f t="shared" si="0"/>
        <v/>
      </c>
      <c r="AN3" t="str">
        <f t="shared" si="0"/>
        <v/>
      </c>
      <c r="AO3" t="str">
        <f t="shared" si="0"/>
        <v/>
      </c>
      <c r="AP3" t="str">
        <f t="shared" si="0"/>
        <v/>
      </c>
      <c r="AQ3" t="str">
        <f t="shared" si="0"/>
        <v/>
      </c>
      <c r="AR3" t="str">
        <f t="shared" si="0"/>
        <v/>
      </c>
      <c r="AS3" t="str">
        <f t="shared" si="0"/>
        <v/>
      </c>
      <c r="AT3" t="str">
        <f t="shared" si="0"/>
        <v/>
      </c>
      <c r="AU3" t="str">
        <f t="shared" si="0"/>
        <v/>
      </c>
      <c r="AV3" t="str">
        <f t="shared" si="0"/>
        <v/>
      </c>
      <c r="AW3" t="str">
        <f t="shared" si="0"/>
        <v/>
      </c>
    </row>
    <row r="4" spans="1:49">
      <c r="A4" t="s">
        <v>113</v>
      </c>
      <c r="B4">
        <v>101.1</v>
      </c>
      <c r="C4">
        <v>0</v>
      </c>
      <c r="D4" t="str">
        <f>IF(A4=A24,"",1)</f>
        <v/>
      </c>
      <c r="E4" t="s">
        <v>113</v>
      </c>
      <c r="H4" t="s">
        <v>133</v>
      </c>
      <c r="I4" t="s">
        <v>118</v>
      </c>
      <c r="J4" s="329">
        <v>61.8</v>
      </c>
      <c r="K4" s="330">
        <v>2.86</v>
      </c>
      <c r="L4" s="330">
        <v>6.2</v>
      </c>
      <c r="M4" s="330">
        <f t="shared" si="1"/>
        <v>4.6278317152103558E-2</v>
      </c>
      <c r="N4" s="330">
        <f t="shared" si="1"/>
        <v>0.10032362459546926</v>
      </c>
      <c r="R4">
        <v>1</v>
      </c>
      <c r="AG4" t="str">
        <f t="shared" si="2"/>
        <v/>
      </c>
      <c r="AH4" t="str">
        <f t="shared" si="0"/>
        <v/>
      </c>
      <c r="AI4" t="str">
        <f t="shared" si="0"/>
        <v/>
      </c>
      <c r="AJ4">
        <f t="shared" si="0"/>
        <v>4.6278317152103558E-2</v>
      </c>
      <c r="AK4" t="str">
        <f t="shared" si="0"/>
        <v/>
      </c>
      <c r="AL4" t="str">
        <f t="shared" si="0"/>
        <v/>
      </c>
      <c r="AM4" t="str">
        <f t="shared" si="0"/>
        <v/>
      </c>
      <c r="AN4" t="str">
        <f t="shared" si="0"/>
        <v/>
      </c>
      <c r="AO4" t="str">
        <f t="shared" si="0"/>
        <v/>
      </c>
      <c r="AP4" t="str">
        <f t="shared" si="0"/>
        <v/>
      </c>
      <c r="AQ4" t="str">
        <f t="shared" si="0"/>
        <v/>
      </c>
      <c r="AR4" t="str">
        <f t="shared" si="0"/>
        <v/>
      </c>
      <c r="AS4" t="str">
        <f t="shared" si="0"/>
        <v/>
      </c>
      <c r="AT4" t="str">
        <f t="shared" si="0"/>
        <v/>
      </c>
      <c r="AU4" t="str">
        <f t="shared" si="0"/>
        <v/>
      </c>
      <c r="AV4" t="str">
        <f t="shared" si="0"/>
        <v/>
      </c>
      <c r="AW4" t="str">
        <f t="shared" si="0"/>
        <v/>
      </c>
    </row>
    <row r="5" spans="1:49">
      <c r="A5" t="s">
        <v>114</v>
      </c>
      <c r="B5" t="s">
        <v>75</v>
      </c>
      <c r="C5">
        <v>0.75</v>
      </c>
      <c r="D5" t="str">
        <f>IF(A5=A25,"",1)</f>
        <v/>
      </c>
      <c r="E5" t="s">
        <v>114</v>
      </c>
      <c r="H5" t="s">
        <v>134</v>
      </c>
      <c r="I5" t="s">
        <v>114</v>
      </c>
      <c r="J5" s="329">
        <v>110.98</v>
      </c>
      <c r="L5" s="330">
        <v>332.2</v>
      </c>
      <c r="M5" s="330" t="str">
        <f t="shared" si="1"/>
        <v/>
      </c>
      <c r="N5" s="330">
        <f t="shared" si="1"/>
        <v>2.9933321319156603</v>
      </c>
      <c r="S5">
        <v>1</v>
      </c>
      <c r="T5">
        <v>2</v>
      </c>
      <c r="AG5" t="str">
        <f t="shared" si="2"/>
        <v/>
      </c>
      <c r="AH5" t="str">
        <f t="shared" si="0"/>
        <v/>
      </c>
      <c r="AI5" t="str">
        <f t="shared" si="0"/>
        <v/>
      </c>
      <c r="AJ5" t="str">
        <f t="shared" si="0"/>
        <v/>
      </c>
      <c r="AK5" t="str">
        <f t="shared" si="0"/>
        <v/>
      </c>
      <c r="AL5" t="str">
        <f t="shared" si="0"/>
        <v/>
      </c>
      <c r="AM5" t="str">
        <f t="shared" si="0"/>
        <v/>
      </c>
      <c r="AN5" t="str">
        <f t="shared" si="0"/>
        <v/>
      </c>
      <c r="AO5" t="str">
        <f t="shared" si="0"/>
        <v/>
      </c>
      <c r="AP5" t="str">
        <f t="shared" si="0"/>
        <v/>
      </c>
      <c r="AQ5" t="str">
        <f t="shared" si="0"/>
        <v/>
      </c>
      <c r="AR5" t="str">
        <f t="shared" si="0"/>
        <v/>
      </c>
      <c r="AS5" t="str">
        <f t="shared" si="0"/>
        <v/>
      </c>
      <c r="AT5" t="str">
        <f t="shared" si="0"/>
        <v/>
      </c>
      <c r="AU5" t="str">
        <f t="shared" si="0"/>
        <v/>
      </c>
      <c r="AV5" t="str">
        <f t="shared" si="0"/>
        <v/>
      </c>
      <c r="AW5" t="str">
        <f t="shared" si="0"/>
        <v/>
      </c>
    </row>
    <row r="6" spans="1:49">
      <c r="A6" t="s">
        <v>6</v>
      </c>
      <c r="B6">
        <v>74.55</v>
      </c>
      <c r="C6">
        <v>1</v>
      </c>
      <c r="D6" t="str">
        <f>IF(A6=A26,"",1)</f>
        <v/>
      </c>
      <c r="E6" t="s">
        <v>6</v>
      </c>
      <c r="H6" t="s">
        <v>135</v>
      </c>
      <c r="I6" t="s">
        <v>153</v>
      </c>
      <c r="J6" s="329">
        <v>236.15</v>
      </c>
      <c r="K6" s="330">
        <v>656.4</v>
      </c>
      <c r="M6" s="330">
        <f t="shared" si="1"/>
        <v>2.7795892441244971</v>
      </c>
      <c r="N6" s="330" t="str">
        <f t="shared" si="1"/>
        <v/>
      </c>
      <c r="Q6">
        <v>2</v>
      </c>
      <c r="S6">
        <v>1</v>
      </c>
      <c r="AG6" t="str">
        <f t="shared" si="2"/>
        <v/>
      </c>
      <c r="AH6" t="str">
        <f t="shared" si="0"/>
        <v/>
      </c>
      <c r="AI6">
        <f t="shared" si="0"/>
        <v>1.3897946220622486</v>
      </c>
      <c r="AJ6" t="str">
        <f t="shared" si="0"/>
        <v/>
      </c>
      <c r="AK6">
        <f t="shared" si="0"/>
        <v>2.7795892441244971</v>
      </c>
      <c r="AL6" t="str">
        <f t="shared" si="0"/>
        <v/>
      </c>
      <c r="AM6" t="str">
        <f t="shared" si="0"/>
        <v/>
      </c>
      <c r="AN6" t="str">
        <f t="shared" si="0"/>
        <v/>
      </c>
      <c r="AO6" t="str">
        <f t="shared" si="0"/>
        <v/>
      </c>
      <c r="AP6" t="str">
        <f t="shared" si="0"/>
        <v/>
      </c>
      <c r="AQ6" t="str">
        <f t="shared" si="0"/>
        <v/>
      </c>
      <c r="AR6" t="str">
        <f t="shared" si="0"/>
        <v/>
      </c>
      <c r="AS6" t="str">
        <f t="shared" si="0"/>
        <v/>
      </c>
      <c r="AT6" t="str">
        <f t="shared" si="0"/>
        <v/>
      </c>
      <c r="AU6" t="str">
        <f t="shared" si="0"/>
        <v/>
      </c>
      <c r="AV6" t="str">
        <f t="shared" si="0"/>
        <v/>
      </c>
      <c r="AW6" t="str">
        <f t="shared" si="0"/>
        <v/>
      </c>
    </row>
    <row r="7" spans="1:49">
      <c r="A7" t="s">
        <v>115</v>
      </c>
      <c r="B7">
        <v>236.1</v>
      </c>
      <c r="C7">
        <v>0.25</v>
      </c>
      <c r="E7" t="s">
        <v>125</v>
      </c>
      <c r="H7" t="s">
        <v>136</v>
      </c>
      <c r="I7" t="s">
        <v>154</v>
      </c>
      <c r="J7" s="329">
        <v>237.93</v>
      </c>
      <c r="L7" s="330">
        <v>0.03</v>
      </c>
      <c r="M7" s="330" t="str">
        <f t="shared" si="1"/>
        <v/>
      </c>
      <c r="N7" s="330">
        <f t="shared" si="1"/>
        <v>1.2608750472828143E-4</v>
      </c>
      <c r="T7">
        <v>2</v>
      </c>
      <c r="U7">
        <v>1</v>
      </c>
      <c r="AG7" t="str">
        <f t="shared" si="2"/>
        <v/>
      </c>
      <c r="AH7" t="str">
        <f t="shared" si="0"/>
        <v/>
      </c>
      <c r="AI7" t="str">
        <f t="shared" si="0"/>
        <v/>
      </c>
      <c r="AJ7" t="str">
        <f t="shared" si="0"/>
        <v/>
      </c>
      <c r="AK7" t="str">
        <f t="shared" si="0"/>
        <v/>
      </c>
      <c r="AL7" t="str">
        <f t="shared" si="0"/>
        <v/>
      </c>
      <c r="AM7" t="str">
        <f t="shared" si="0"/>
        <v/>
      </c>
      <c r="AN7" t="str">
        <f t="shared" si="0"/>
        <v/>
      </c>
      <c r="AO7" t="str">
        <f t="shared" si="0"/>
        <v/>
      </c>
      <c r="AP7" t="str">
        <f t="shared" si="0"/>
        <v/>
      </c>
      <c r="AQ7" t="str">
        <f t="shared" si="0"/>
        <v/>
      </c>
      <c r="AR7" t="str">
        <f t="shared" si="0"/>
        <v/>
      </c>
      <c r="AS7" t="str">
        <f t="shared" si="0"/>
        <v/>
      </c>
      <c r="AT7" t="str">
        <f t="shared" si="0"/>
        <v/>
      </c>
      <c r="AU7" t="str">
        <f t="shared" si="0"/>
        <v/>
      </c>
      <c r="AV7" t="str">
        <f t="shared" si="0"/>
        <v/>
      </c>
      <c r="AW7" t="str">
        <f t="shared" si="0"/>
        <v/>
      </c>
    </row>
    <row r="8" spans="1:49">
      <c r="A8" t="s">
        <v>116</v>
      </c>
      <c r="B8">
        <v>246.5</v>
      </c>
      <c r="C8">
        <v>1</v>
      </c>
      <c r="E8" t="s">
        <v>126</v>
      </c>
      <c r="H8" t="s">
        <v>137</v>
      </c>
      <c r="I8" t="s">
        <v>155</v>
      </c>
      <c r="J8" s="329">
        <v>249.7</v>
      </c>
      <c r="K8" s="330">
        <v>0.08</v>
      </c>
      <c r="L8" s="330">
        <v>2.5000000000000001E-2</v>
      </c>
      <c r="M8" s="330">
        <f t="shared" si="1"/>
        <v>3.2038446135362436E-4</v>
      </c>
      <c r="N8" s="330">
        <f t="shared" si="1"/>
        <v>1.0012014417300762E-4</v>
      </c>
      <c r="V8">
        <v>1</v>
      </c>
      <c r="Y8">
        <v>1</v>
      </c>
      <c r="AG8" t="str">
        <f t="shared" si="2"/>
        <v/>
      </c>
      <c r="AH8" t="str">
        <f t="shared" si="0"/>
        <v/>
      </c>
      <c r="AI8" t="str">
        <f t="shared" si="0"/>
        <v/>
      </c>
      <c r="AJ8" t="str">
        <f t="shared" si="0"/>
        <v/>
      </c>
      <c r="AK8" t="str">
        <f t="shared" si="0"/>
        <v/>
      </c>
      <c r="AL8" t="str">
        <f t="shared" si="0"/>
        <v/>
      </c>
      <c r="AM8" t="str">
        <f t="shared" si="0"/>
        <v/>
      </c>
      <c r="AN8">
        <f t="shared" si="0"/>
        <v>3.2038446135362436E-4</v>
      </c>
      <c r="AO8" t="str">
        <f t="shared" si="0"/>
        <v/>
      </c>
      <c r="AP8" t="str">
        <f t="shared" si="0"/>
        <v/>
      </c>
      <c r="AQ8">
        <f t="shared" si="0"/>
        <v>3.2038446135362436E-4</v>
      </c>
      <c r="AR8" t="str">
        <f t="shared" si="0"/>
        <v/>
      </c>
      <c r="AS8" t="str">
        <f t="shared" si="0"/>
        <v/>
      </c>
      <c r="AT8" t="str">
        <f t="shared" si="0"/>
        <v/>
      </c>
      <c r="AU8" t="str">
        <f t="shared" si="0"/>
        <v/>
      </c>
      <c r="AV8" t="str">
        <f t="shared" si="0"/>
        <v/>
      </c>
      <c r="AW8" t="str">
        <f t="shared" si="0"/>
        <v/>
      </c>
    </row>
    <row r="9" spans="1:49">
      <c r="A9" t="s">
        <v>117</v>
      </c>
      <c r="B9">
        <v>136.1</v>
      </c>
      <c r="C9">
        <v>0.2</v>
      </c>
      <c r="E9" t="s">
        <v>117</v>
      </c>
      <c r="H9" t="s">
        <v>138</v>
      </c>
      <c r="I9" t="s">
        <v>157</v>
      </c>
      <c r="J9" s="329">
        <v>372.24</v>
      </c>
      <c r="L9" s="330">
        <v>37.26</v>
      </c>
      <c r="M9" s="330" t="str">
        <f t="shared" si="1"/>
        <v/>
      </c>
      <c r="N9" s="330">
        <f t="shared" si="1"/>
        <v>0.10009671179883944</v>
      </c>
      <c r="W9">
        <v>2</v>
      </c>
      <c r="AG9" t="str">
        <f t="shared" si="2"/>
        <v/>
      </c>
      <c r="AH9" t="str">
        <f t="shared" si="0"/>
        <v/>
      </c>
      <c r="AI9" t="str">
        <f t="shared" si="0"/>
        <v/>
      </c>
      <c r="AJ9" t="str">
        <f t="shared" si="0"/>
        <v/>
      </c>
      <c r="AK9" t="str">
        <f t="shared" si="0"/>
        <v/>
      </c>
      <c r="AL9" t="str">
        <f t="shared" si="0"/>
        <v/>
      </c>
      <c r="AM9" t="str">
        <f t="shared" si="0"/>
        <v/>
      </c>
      <c r="AN9" t="str">
        <f t="shared" si="0"/>
        <v/>
      </c>
      <c r="AO9" t="str">
        <f t="shared" si="0"/>
        <v/>
      </c>
      <c r="AP9" t="str">
        <f t="shared" si="0"/>
        <v/>
      </c>
      <c r="AQ9" t="str">
        <f t="shared" si="0"/>
        <v/>
      </c>
      <c r="AR9" t="str">
        <f t="shared" si="0"/>
        <v/>
      </c>
      <c r="AS9" t="str">
        <f t="shared" si="0"/>
        <v/>
      </c>
      <c r="AT9" t="str">
        <f t="shared" si="0"/>
        <v/>
      </c>
      <c r="AU9" t="str">
        <f t="shared" si="0"/>
        <v/>
      </c>
      <c r="AV9" t="str">
        <f t="shared" si="0"/>
        <v/>
      </c>
      <c r="AW9" t="str">
        <f t="shared" si="0"/>
        <v/>
      </c>
    </row>
    <row r="10" spans="1:49">
      <c r="E10" t="s">
        <v>42</v>
      </c>
      <c r="H10" t="s">
        <v>160</v>
      </c>
      <c r="I10" t="s">
        <v>156</v>
      </c>
      <c r="J10" s="329">
        <v>555.9</v>
      </c>
      <c r="K10" s="330">
        <v>5.32</v>
      </c>
      <c r="M10" s="330">
        <f t="shared" si="1"/>
        <v>9.5700665587335858E-3</v>
      </c>
      <c r="N10" s="330" t="str">
        <f t="shared" si="1"/>
        <v/>
      </c>
      <c r="X10">
        <v>2</v>
      </c>
      <c r="AG10" t="str">
        <f t="shared" si="2"/>
        <v/>
      </c>
      <c r="AH10" t="str">
        <f t="shared" si="0"/>
        <v/>
      </c>
      <c r="AI10" t="str">
        <f t="shared" si="0"/>
        <v/>
      </c>
      <c r="AJ10" t="str">
        <f t="shared" si="0"/>
        <v/>
      </c>
      <c r="AK10" t="str">
        <f t="shared" si="0"/>
        <v/>
      </c>
      <c r="AL10" t="str">
        <f t="shared" si="0"/>
        <v/>
      </c>
      <c r="AM10" t="str">
        <f t="shared" si="0"/>
        <v/>
      </c>
      <c r="AN10" t="str">
        <f t="shared" si="0"/>
        <v/>
      </c>
      <c r="AO10" t="str">
        <f t="shared" si="0"/>
        <v/>
      </c>
      <c r="AP10">
        <f t="shared" si="0"/>
        <v>4.7850332793667929E-3</v>
      </c>
      <c r="AQ10" t="str">
        <f t="shared" si="0"/>
        <v/>
      </c>
      <c r="AR10" t="str">
        <f t="shared" si="0"/>
        <v/>
      </c>
      <c r="AS10" t="str">
        <f t="shared" si="0"/>
        <v/>
      </c>
      <c r="AT10" t="str">
        <f t="shared" si="0"/>
        <v/>
      </c>
      <c r="AU10" t="str">
        <f t="shared" si="0"/>
        <v/>
      </c>
      <c r="AV10" t="str">
        <f t="shared" si="0"/>
        <v/>
      </c>
      <c r="AW10" t="str">
        <f t="shared" si="0"/>
        <v/>
      </c>
    </row>
    <row r="11" spans="1:49">
      <c r="A11" t="s">
        <v>7</v>
      </c>
      <c r="B11" t="s">
        <v>1</v>
      </c>
      <c r="C11" t="s">
        <v>9</v>
      </c>
      <c r="H11" t="s">
        <v>159</v>
      </c>
      <c r="I11" t="s">
        <v>158</v>
      </c>
      <c r="J11" s="329">
        <v>278.01</v>
      </c>
      <c r="L11" s="330">
        <v>27.8</v>
      </c>
      <c r="M11" s="330" t="str">
        <f t="shared" si="1"/>
        <v/>
      </c>
      <c r="N11" s="330">
        <f t="shared" si="1"/>
        <v>9.9996403007086079E-2</v>
      </c>
      <c r="X11">
        <v>1</v>
      </c>
      <c r="Y11">
        <v>1</v>
      </c>
      <c r="AG11" t="str">
        <f t="shared" si="2"/>
        <v/>
      </c>
      <c r="AH11" t="str">
        <f t="shared" si="0"/>
        <v/>
      </c>
      <c r="AI11" t="str">
        <f t="shared" si="0"/>
        <v/>
      </c>
      <c r="AJ11" t="str">
        <f t="shared" si="0"/>
        <v/>
      </c>
      <c r="AK11" t="str">
        <f t="shared" si="0"/>
        <v/>
      </c>
      <c r="AL11" t="str">
        <f t="shared" si="0"/>
        <v/>
      </c>
      <c r="AM11" t="str">
        <f t="shared" si="0"/>
        <v/>
      </c>
      <c r="AN11" t="str">
        <f t="shared" si="0"/>
        <v/>
      </c>
      <c r="AO11" t="str">
        <f t="shared" si="0"/>
        <v/>
      </c>
      <c r="AP11" t="str">
        <f t="shared" si="0"/>
        <v/>
      </c>
      <c r="AQ11" t="str">
        <f t="shared" si="0"/>
        <v/>
      </c>
      <c r="AR11" t="str">
        <f t="shared" si="0"/>
        <v/>
      </c>
      <c r="AS11" t="str">
        <f t="shared" si="0"/>
        <v/>
      </c>
      <c r="AT11" t="str">
        <f t="shared" si="0"/>
        <v/>
      </c>
      <c r="AU11" t="str">
        <f t="shared" si="0"/>
        <v/>
      </c>
      <c r="AV11" t="str">
        <f t="shared" si="0"/>
        <v/>
      </c>
      <c r="AW11" t="str">
        <f t="shared" si="0"/>
        <v/>
      </c>
    </row>
    <row r="12" spans="1:49">
      <c r="A12" t="s">
        <v>29</v>
      </c>
      <c r="B12">
        <v>367.1</v>
      </c>
      <c r="C12">
        <v>50</v>
      </c>
      <c r="E12" t="s">
        <v>7</v>
      </c>
      <c r="H12" t="s">
        <v>139</v>
      </c>
      <c r="I12" t="s">
        <v>161</v>
      </c>
      <c r="J12" s="329">
        <v>120.37</v>
      </c>
      <c r="K12" s="330">
        <v>240.76</v>
      </c>
      <c r="L12" s="330">
        <v>180.7</v>
      </c>
      <c r="M12" s="330">
        <f t="shared" si="1"/>
        <v>2.0001661543573981</v>
      </c>
      <c r="N12" s="330">
        <f t="shared" si="1"/>
        <v>1.5012046190911355</v>
      </c>
      <c r="Y12">
        <v>1</v>
      </c>
      <c r="Z12">
        <v>1</v>
      </c>
      <c r="AG12" t="str">
        <f t="shared" si="2"/>
        <v/>
      </c>
      <c r="AH12" t="str">
        <f t="shared" si="0"/>
        <v/>
      </c>
      <c r="AI12" t="str">
        <f t="shared" si="0"/>
        <v/>
      </c>
      <c r="AJ12" t="str">
        <f t="shared" si="0"/>
        <v/>
      </c>
      <c r="AK12" t="str">
        <f t="shared" si="0"/>
        <v/>
      </c>
      <c r="AL12" t="str">
        <f t="shared" si="0"/>
        <v/>
      </c>
      <c r="AM12" t="str">
        <f t="shared" si="0"/>
        <v/>
      </c>
      <c r="AN12" t="str">
        <f t="shared" si="0"/>
        <v/>
      </c>
      <c r="AO12" t="str">
        <f t="shared" si="0"/>
        <v/>
      </c>
      <c r="AP12" t="str">
        <f t="shared" si="0"/>
        <v/>
      </c>
      <c r="AQ12">
        <f t="shared" si="0"/>
        <v>2.0001661543573981</v>
      </c>
      <c r="AR12">
        <f t="shared" si="0"/>
        <v>2.0001661543573981</v>
      </c>
      <c r="AS12" t="str">
        <f t="shared" si="0"/>
        <v/>
      </c>
      <c r="AT12" t="str">
        <f t="shared" si="0"/>
        <v/>
      </c>
      <c r="AU12" t="str">
        <f t="shared" si="0"/>
        <v/>
      </c>
      <c r="AV12" t="str">
        <f t="shared" si="0"/>
        <v/>
      </c>
      <c r="AW12" t="str">
        <f t="shared" si="0"/>
        <v/>
      </c>
    </row>
    <row r="13" spans="1:49">
      <c r="A13" t="s">
        <v>118</v>
      </c>
      <c r="B13">
        <v>61.8</v>
      </c>
      <c r="C13">
        <v>50</v>
      </c>
      <c r="E13" t="s">
        <v>29</v>
      </c>
      <c r="H13" t="s">
        <v>140</v>
      </c>
      <c r="I13" t="s">
        <v>162</v>
      </c>
      <c r="J13" s="329">
        <v>197.91</v>
      </c>
      <c r="K13" s="330">
        <v>1.81</v>
      </c>
      <c r="M13" s="330">
        <f t="shared" si="1"/>
        <v>9.1455712192410697E-3</v>
      </c>
      <c r="N13" s="330" t="str">
        <f t="shared" si="1"/>
        <v/>
      </c>
      <c r="T13">
        <v>2</v>
      </c>
      <c r="AA13">
        <v>1</v>
      </c>
      <c r="AG13" t="str">
        <f t="shared" si="2"/>
        <v/>
      </c>
      <c r="AH13" t="str">
        <f t="shared" si="0"/>
        <v/>
      </c>
      <c r="AI13" t="str">
        <f t="shared" si="0"/>
        <v/>
      </c>
      <c r="AJ13" t="str">
        <f t="shared" si="0"/>
        <v/>
      </c>
      <c r="AK13" t="str">
        <f t="shared" si="0"/>
        <v/>
      </c>
      <c r="AL13">
        <f t="shared" si="0"/>
        <v>4.5727856096205348E-3</v>
      </c>
      <c r="AM13" t="str">
        <f t="shared" si="0"/>
        <v/>
      </c>
      <c r="AN13" t="str">
        <f t="shared" si="0"/>
        <v/>
      </c>
      <c r="AO13" t="str">
        <f t="shared" si="0"/>
        <v/>
      </c>
      <c r="AP13" t="str">
        <f t="shared" si="0"/>
        <v/>
      </c>
      <c r="AQ13" t="str">
        <f t="shared" si="0"/>
        <v/>
      </c>
      <c r="AR13" t="str">
        <f t="shared" si="0"/>
        <v/>
      </c>
      <c r="AS13">
        <f t="shared" si="0"/>
        <v>9.1455712192410697E-3</v>
      </c>
      <c r="AT13" t="str">
        <f t="shared" si="0"/>
        <v/>
      </c>
      <c r="AU13" t="str">
        <f t="shared" si="0"/>
        <v/>
      </c>
      <c r="AV13" t="str">
        <f t="shared" si="0"/>
        <v/>
      </c>
      <c r="AW13" t="str">
        <f t="shared" si="0"/>
        <v/>
      </c>
    </row>
    <row r="14" spans="1:49">
      <c r="A14" t="s">
        <v>119</v>
      </c>
      <c r="B14">
        <v>197.9</v>
      </c>
      <c r="C14">
        <v>5</v>
      </c>
      <c r="E14" t="s">
        <v>118</v>
      </c>
      <c r="H14" t="s">
        <v>141</v>
      </c>
      <c r="I14" t="s">
        <v>163</v>
      </c>
      <c r="J14" s="329">
        <v>169.02</v>
      </c>
      <c r="L14" s="330">
        <v>16.899999999999999</v>
      </c>
      <c r="M14" s="330" t="str">
        <f t="shared" si="1"/>
        <v/>
      </c>
      <c r="N14" s="330">
        <f t="shared" si="1"/>
        <v>9.9988167080818827E-2</v>
      </c>
      <c r="Y14">
        <v>1</v>
      </c>
      <c r="AA14">
        <v>1</v>
      </c>
      <c r="AG14" t="str">
        <f t="shared" si="2"/>
        <v/>
      </c>
      <c r="AH14" t="str">
        <f t="shared" si="0"/>
        <v/>
      </c>
      <c r="AI14" t="str">
        <f t="shared" si="0"/>
        <v/>
      </c>
      <c r="AJ14" t="str">
        <f t="shared" si="0"/>
        <v/>
      </c>
      <c r="AK14" t="str">
        <f t="shared" si="0"/>
        <v/>
      </c>
      <c r="AL14" t="str">
        <f t="shared" si="0"/>
        <v/>
      </c>
      <c r="AM14" t="str">
        <f t="shared" si="0"/>
        <v/>
      </c>
      <c r="AN14" t="str">
        <f t="shared" si="0"/>
        <v/>
      </c>
      <c r="AO14" t="str">
        <f t="shared" si="0"/>
        <v/>
      </c>
      <c r="AP14" t="str">
        <f t="shared" si="0"/>
        <v/>
      </c>
      <c r="AQ14" t="str">
        <f t="shared" si="0"/>
        <v/>
      </c>
      <c r="AR14" t="str">
        <f t="shared" si="0"/>
        <v/>
      </c>
      <c r="AS14" t="str">
        <f t="shared" si="0"/>
        <v/>
      </c>
      <c r="AT14" t="str">
        <f t="shared" si="0"/>
        <v/>
      </c>
      <c r="AU14" t="str">
        <f t="shared" si="0"/>
        <v/>
      </c>
      <c r="AV14" t="str">
        <f t="shared" si="0"/>
        <v/>
      </c>
      <c r="AW14" t="str">
        <f t="shared" si="0"/>
        <v/>
      </c>
    </row>
    <row r="15" spans="1:49">
      <c r="A15" t="s">
        <v>120</v>
      </c>
      <c r="B15">
        <v>287.5</v>
      </c>
      <c r="C15">
        <v>10</v>
      </c>
      <c r="E15" t="s">
        <v>127</v>
      </c>
      <c r="H15" t="s">
        <v>142</v>
      </c>
      <c r="I15" t="s">
        <v>164</v>
      </c>
      <c r="J15" s="329">
        <v>143.94</v>
      </c>
      <c r="K15" s="330">
        <v>1.6E-2</v>
      </c>
      <c r="M15" s="330">
        <f t="shared" si="1"/>
        <v>1.1115742670557178E-4</v>
      </c>
      <c r="N15" s="330" t="str">
        <f t="shared" si="1"/>
        <v/>
      </c>
      <c r="AB15">
        <v>1</v>
      </c>
      <c r="AG15" t="str">
        <f t="shared" si="2"/>
        <v/>
      </c>
      <c r="AH15" t="str">
        <f t="shared" si="0"/>
        <v/>
      </c>
      <c r="AI15" t="str">
        <f t="shared" si="0"/>
        <v/>
      </c>
      <c r="AJ15" t="str">
        <f t="shared" si="0"/>
        <v/>
      </c>
      <c r="AK15" t="str">
        <f t="shared" si="0"/>
        <v/>
      </c>
      <c r="AL15" t="str">
        <f t="shared" si="0"/>
        <v/>
      </c>
      <c r="AM15" t="str">
        <f t="shared" si="0"/>
        <v/>
      </c>
      <c r="AN15" t="str">
        <f t="shared" si="0"/>
        <v/>
      </c>
      <c r="AO15" t="str">
        <f t="shared" si="0"/>
        <v/>
      </c>
      <c r="AP15" t="str">
        <f t="shared" si="0"/>
        <v/>
      </c>
      <c r="AQ15" t="str">
        <f t="shared" si="0"/>
        <v/>
      </c>
      <c r="AR15" t="str">
        <f t="shared" si="0"/>
        <v/>
      </c>
      <c r="AS15" t="str">
        <f t="shared" si="0"/>
        <v/>
      </c>
      <c r="AT15">
        <f t="shared" si="0"/>
        <v>1.1115742670557178E-4</v>
      </c>
      <c r="AU15" t="str">
        <f t="shared" si="0"/>
        <v/>
      </c>
      <c r="AV15" t="str">
        <f t="shared" si="0"/>
        <v/>
      </c>
      <c r="AW15" t="str">
        <f t="shared" si="0"/>
        <v/>
      </c>
    </row>
    <row r="16" spans="1:49">
      <c r="A16" t="s">
        <v>121</v>
      </c>
      <c r="B16">
        <v>249.7</v>
      </c>
      <c r="C16">
        <v>0.5</v>
      </c>
      <c r="E16" t="s">
        <v>128</v>
      </c>
      <c r="H16" t="s">
        <v>143</v>
      </c>
      <c r="I16" t="s">
        <v>165</v>
      </c>
      <c r="J16" s="329">
        <v>241.95</v>
      </c>
      <c r="L16" s="330">
        <v>0.25</v>
      </c>
      <c r="M16" s="330" t="str">
        <f t="shared" si="1"/>
        <v/>
      </c>
      <c r="N16" s="330">
        <f t="shared" si="1"/>
        <v>1.0332713370531101E-3</v>
      </c>
      <c r="W16">
        <v>2</v>
      </c>
      <c r="AB16">
        <v>1</v>
      </c>
      <c r="AG16" t="str">
        <f t="shared" si="2"/>
        <v/>
      </c>
      <c r="AH16" t="str">
        <f t="shared" si="0"/>
        <v/>
      </c>
      <c r="AI16" t="str">
        <f t="shared" si="0"/>
        <v/>
      </c>
      <c r="AJ16" t="str">
        <f t="shared" si="0"/>
        <v/>
      </c>
      <c r="AK16" t="str">
        <f t="shared" si="0"/>
        <v/>
      </c>
      <c r="AL16" t="str">
        <f t="shared" si="0"/>
        <v/>
      </c>
      <c r="AM16" t="str">
        <f t="shared" si="0"/>
        <v/>
      </c>
      <c r="AN16" t="str">
        <f t="shared" si="0"/>
        <v/>
      </c>
      <c r="AO16" t="str">
        <f t="shared" si="0"/>
        <v/>
      </c>
      <c r="AP16" t="str">
        <f t="shared" si="0"/>
        <v/>
      </c>
      <c r="AQ16" t="str">
        <f t="shared" si="0"/>
        <v/>
      </c>
      <c r="AR16" t="str">
        <f t="shared" si="0"/>
        <v/>
      </c>
      <c r="AS16" t="str">
        <f t="shared" si="0"/>
        <v/>
      </c>
      <c r="AT16" t="str">
        <f t="shared" si="0"/>
        <v/>
      </c>
      <c r="AU16" t="str">
        <f t="shared" si="0"/>
        <v/>
      </c>
      <c r="AV16" t="str">
        <f t="shared" si="0"/>
        <v/>
      </c>
      <c r="AW16" t="str">
        <f t="shared" si="0"/>
        <v/>
      </c>
    </row>
    <row r="17" spans="1:49">
      <c r="A17" t="s">
        <v>122</v>
      </c>
      <c r="B17">
        <v>242</v>
      </c>
      <c r="C17">
        <v>0.1</v>
      </c>
      <c r="E17" t="s">
        <v>129</v>
      </c>
      <c r="H17" t="s">
        <v>144</v>
      </c>
      <c r="I17" t="s">
        <v>166</v>
      </c>
      <c r="J17" s="329">
        <v>166</v>
      </c>
      <c r="L17" s="330">
        <v>0.83</v>
      </c>
      <c r="M17" s="330" t="str">
        <f t="shared" si="1"/>
        <v/>
      </c>
      <c r="N17" s="330">
        <f t="shared" si="1"/>
        <v>5.0000000000000001E-3</v>
      </c>
      <c r="AC17">
        <v>1</v>
      </c>
      <c r="AD17">
        <v>1</v>
      </c>
      <c r="AG17" t="str">
        <f t="shared" si="2"/>
        <v/>
      </c>
      <c r="AH17" t="str">
        <f t="shared" si="0"/>
        <v/>
      </c>
      <c r="AI17" t="str">
        <f t="shared" si="0"/>
        <v/>
      </c>
      <c r="AJ17" t="str">
        <f t="shared" si="0"/>
        <v/>
      </c>
      <c r="AK17" t="str">
        <f t="shared" si="0"/>
        <v/>
      </c>
      <c r="AL17" t="str">
        <f t="shared" si="0"/>
        <v/>
      </c>
      <c r="AM17" t="str">
        <f t="shared" si="0"/>
        <v/>
      </c>
      <c r="AN17" t="str">
        <f t="shared" si="0"/>
        <v/>
      </c>
      <c r="AO17" t="str">
        <f t="shared" si="0"/>
        <v/>
      </c>
      <c r="AP17" t="str">
        <f t="shared" si="0"/>
        <v/>
      </c>
      <c r="AQ17" t="str">
        <f t="shared" si="0"/>
        <v/>
      </c>
      <c r="AR17" t="str">
        <f t="shared" si="0"/>
        <v/>
      </c>
      <c r="AS17" t="str">
        <f t="shared" si="0"/>
        <v/>
      </c>
      <c r="AT17" t="str">
        <f t="shared" si="0"/>
        <v/>
      </c>
      <c r="AU17" t="str">
        <f t="shared" si="0"/>
        <v/>
      </c>
      <c r="AV17" t="str">
        <f t="shared" si="0"/>
        <v/>
      </c>
      <c r="AW17" t="str">
        <f t="shared" ref="AW17:AW20" si="3">IF($M17="","",IF(AE17="","",$M17/AE17))</f>
        <v/>
      </c>
    </row>
    <row r="18" spans="1:49">
      <c r="E18" t="s">
        <v>122</v>
      </c>
      <c r="H18" t="s">
        <v>145</v>
      </c>
      <c r="I18" t="s">
        <v>113</v>
      </c>
      <c r="J18" s="329">
        <v>101.1</v>
      </c>
      <c r="K18" s="330">
        <v>606.6</v>
      </c>
      <c r="L18" s="330">
        <v>1900</v>
      </c>
      <c r="M18" s="330">
        <f t="shared" si="1"/>
        <v>6.0000000000000009</v>
      </c>
      <c r="N18" s="330">
        <f t="shared" si="1"/>
        <v>18.793273986152325</v>
      </c>
      <c r="Q18">
        <v>1</v>
      </c>
      <c r="AC18">
        <v>1</v>
      </c>
      <c r="AG18" t="str">
        <f t="shared" si="2"/>
        <v/>
      </c>
      <c r="AH18" t="str">
        <f t="shared" ref="AH18:AH20" si="4">IF($M18="","",IF(P18="","",$M18/P18))</f>
        <v/>
      </c>
      <c r="AI18">
        <f t="shared" ref="AI18:AI20" si="5">IF($M18="","",IF(Q18="","",$M18/Q18))</f>
        <v>6.0000000000000009</v>
      </c>
      <c r="AJ18" t="str">
        <f t="shared" ref="AJ18:AJ20" si="6">IF($M18="","",IF(R18="","",$M18/R18))</f>
        <v/>
      </c>
      <c r="AK18" t="str">
        <f t="shared" ref="AK18:AK20" si="7">IF($M18="","",IF(S18="","",$M18/S18))</f>
        <v/>
      </c>
      <c r="AL18" t="str">
        <f t="shared" ref="AL18:AL20" si="8">IF($M18="","",IF(T18="","",$M18/T18))</f>
        <v/>
      </c>
      <c r="AM18" t="str">
        <f t="shared" ref="AM18:AM20" si="9">IF($M18="","",IF(U18="","",$M18/U18))</f>
        <v/>
      </c>
      <c r="AN18" t="str">
        <f t="shared" ref="AN18:AN20" si="10">IF($M18="","",IF(V18="","",$M18/V18))</f>
        <v/>
      </c>
      <c r="AO18" t="str">
        <f t="shared" ref="AO18:AO20" si="11">IF($M18="","",IF(W18="","",$M18/W18))</f>
        <v/>
      </c>
      <c r="AP18" t="str">
        <f t="shared" ref="AP18:AP20" si="12">IF($M18="","",IF(X18="","",$M18/X18))</f>
        <v/>
      </c>
      <c r="AQ18" t="str">
        <f t="shared" ref="AQ18:AQ20" si="13">IF($M18="","",IF(Y18="","",$M18/Y18))</f>
        <v/>
      </c>
      <c r="AR18" t="str">
        <f t="shared" ref="AR18:AR20" si="14">IF($M18="","",IF(Z18="","",$M18/Z18))</f>
        <v/>
      </c>
      <c r="AS18" t="str">
        <f t="shared" ref="AS18:AS20" si="15">IF($M18="","",IF(AA18="","",$M18/AA18))</f>
        <v/>
      </c>
      <c r="AT18" t="str">
        <f t="shared" ref="AT18:AT20" si="16">IF($M18="","",IF(AB18="","",$M18/AB18))</f>
        <v/>
      </c>
      <c r="AU18">
        <f t="shared" ref="AU18:AU20" si="17">IF($M18="","",IF(AC18="","",$M18/AC18))</f>
        <v>6.0000000000000009</v>
      </c>
      <c r="AV18" t="str">
        <f t="shared" ref="AV18:AV20" si="18">IF($M18="","",IF(AD18="","",$M18/AD18))</f>
        <v/>
      </c>
      <c r="AW18" t="str">
        <f t="shared" si="3"/>
        <v/>
      </c>
    </row>
    <row r="19" spans="1:49">
      <c r="A19" t="s">
        <v>124</v>
      </c>
      <c r="H19" t="s">
        <v>146</v>
      </c>
      <c r="I19" t="s">
        <v>23</v>
      </c>
      <c r="J19" s="329">
        <v>136.09</v>
      </c>
      <c r="L19" s="330">
        <v>170</v>
      </c>
      <c r="M19" s="330" t="str">
        <f t="shared" si="1"/>
        <v/>
      </c>
      <c r="N19" s="330">
        <f t="shared" si="1"/>
        <v>1.2491733411712838</v>
      </c>
      <c r="P19">
        <v>1</v>
      </c>
      <c r="AC19">
        <v>1</v>
      </c>
      <c r="AG19" t="str">
        <f t="shared" si="2"/>
        <v/>
      </c>
      <c r="AH19" t="str">
        <f t="shared" si="4"/>
        <v/>
      </c>
      <c r="AI19" t="str">
        <f t="shared" si="5"/>
        <v/>
      </c>
      <c r="AJ19" t="str">
        <f t="shared" si="6"/>
        <v/>
      </c>
      <c r="AK19" t="str">
        <f t="shared" si="7"/>
        <v/>
      </c>
      <c r="AL19" t="str">
        <f t="shared" si="8"/>
        <v/>
      </c>
      <c r="AM19" t="str">
        <f t="shared" si="9"/>
        <v/>
      </c>
      <c r="AN19" t="str">
        <f t="shared" si="10"/>
        <v/>
      </c>
      <c r="AO19" t="str">
        <f t="shared" si="11"/>
        <v/>
      </c>
      <c r="AP19" t="str">
        <f t="shared" si="12"/>
        <v/>
      </c>
      <c r="AQ19" t="str">
        <f t="shared" si="13"/>
        <v/>
      </c>
      <c r="AR19" t="str">
        <f t="shared" si="14"/>
        <v/>
      </c>
      <c r="AS19" t="str">
        <f t="shared" si="15"/>
        <v/>
      </c>
      <c r="AT19" t="str">
        <f t="shared" si="16"/>
        <v/>
      </c>
      <c r="AU19" t="str">
        <f t="shared" si="17"/>
        <v/>
      </c>
      <c r="AV19" t="str">
        <f t="shared" si="18"/>
        <v/>
      </c>
      <c r="AW19" t="str">
        <f t="shared" si="3"/>
        <v/>
      </c>
    </row>
    <row r="20" spans="1:49">
      <c r="A20" t="s">
        <v>0</v>
      </c>
      <c r="B20" t="s">
        <v>1</v>
      </c>
      <c r="C20" t="s">
        <v>4</v>
      </c>
      <c r="H20" t="s">
        <v>147</v>
      </c>
      <c r="I20" t="s">
        <v>167</v>
      </c>
      <c r="J20" s="329">
        <v>287.56</v>
      </c>
      <c r="K20" s="330">
        <v>0.22</v>
      </c>
      <c r="L20" s="330">
        <v>8.6</v>
      </c>
      <c r="M20" s="330">
        <f t="shared" si="1"/>
        <v>7.6505772708304349E-4</v>
      </c>
      <c r="N20" s="330">
        <f t="shared" si="1"/>
        <v>2.990680205870079E-2</v>
      </c>
      <c r="Y20">
        <v>1</v>
      </c>
      <c r="AE20">
        <v>1</v>
      </c>
      <c r="AG20" t="str">
        <f t="shared" si="2"/>
        <v/>
      </c>
      <c r="AH20" t="str">
        <f t="shared" si="4"/>
        <v/>
      </c>
      <c r="AI20" t="str">
        <f t="shared" si="5"/>
        <v/>
      </c>
      <c r="AJ20" t="str">
        <f t="shared" si="6"/>
        <v/>
      </c>
      <c r="AK20" t="str">
        <f t="shared" si="7"/>
        <v/>
      </c>
      <c r="AL20" t="str">
        <f t="shared" si="8"/>
        <v/>
      </c>
      <c r="AM20" t="str">
        <f t="shared" si="9"/>
        <v/>
      </c>
      <c r="AN20" t="str">
        <f t="shared" si="10"/>
        <v/>
      </c>
      <c r="AO20" t="str">
        <f t="shared" si="11"/>
        <v/>
      </c>
      <c r="AP20" t="str">
        <f t="shared" si="12"/>
        <v/>
      </c>
      <c r="AQ20">
        <f t="shared" si="13"/>
        <v>7.6505772708304349E-4</v>
      </c>
      <c r="AR20" t="str">
        <f t="shared" si="14"/>
        <v/>
      </c>
      <c r="AS20" t="str">
        <f t="shared" si="15"/>
        <v/>
      </c>
      <c r="AT20" t="str">
        <f t="shared" si="16"/>
        <v/>
      </c>
      <c r="AU20" t="str">
        <f t="shared" si="17"/>
        <v/>
      </c>
      <c r="AV20" t="str">
        <f t="shared" si="18"/>
        <v/>
      </c>
      <c r="AW20">
        <f t="shared" si="3"/>
        <v>7.6505772708304349E-4</v>
      </c>
    </row>
    <row r="21" spans="1:49">
      <c r="J21" s="329"/>
      <c r="AF21" t="s">
        <v>178</v>
      </c>
      <c r="AG21">
        <f>SUM(AG2:AG20)</f>
        <v>1</v>
      </c>
      <c r="AH21">
        <f t="shared" ref="AH21:AW21" si="19">SUM(AH2:AH20)</f>
        <v>1</v>
      </c>
      <c r="AI21">
        <f t="shared" si="19"/>
        <v>7.389794622062249</v>
      </c>
      <c r="AJ21">
        <f t="shared" si="19"/>
        <v>4.6278317152103558E-2</v>
      </c>
      <c r="AK21">
        <f t="shared" si="19"/>
        <v>2.7795892441244971</v>
      </c>
      <c r="AL21">
        <f t="shared" si="19"/>
        <v>4.5727856096205348E-3</v>
      </c>
      <c r="AM21">
        <f t="shared" si="19"/>
        <v>0</v>
      </c>
      <c r="AN21">
        <f t="shared" si="19"/>
        <v>3.2038446135362436E-4</v>
      </c>
      <c r="AO21">
        <f t="shared" si="19"/>
        <v>0</v>
      </c>
      <c r="AP21">
        <f t="shared" si="19"/>
        <v>4.7850332793667929E-3</v>
      </c>
      <c r="AQ21">
        <f t="shared" si="19"/>
        <v>2.0012515965458348</v>
      </c>
      <c r="AR21">
        <f t="shared" si="19"/>
        <v>2.0001661543573981</v>
      </c>
      <c r="AS21">
        <f t="shared" si="19"/>
        <v>9.1455712192410697E-3</v>
      </c>
      <c r="AT21">
        <f t="shared" si="19"/>
        <v>1.1115742670557178E-4</v>
      </c>
      <c r="AU21">
        <f t="shared" si="19"/>
        <v>6.0000000000000009</v>
      </c>
      <c r="AV21">
        <f t="shared" si="19"/>
        <v>0</v>
      </c>
      <c r="AW21">
        <f t="shared" si="19"/>
        <v>7.6505772708304349E-4</v>
      </c>
    </row>
    <row r="22" spans="1:49">
      <c r="J22" s="329"/>
    </row>
    <row r="23" spans="1:49">
      <c r="A23" t="s">
        <v>112</v>
      </c>
      <c r="B23">
        <v>80</v>
      </c>
      <c r="C23">
        <v>2</v>
      </c>
      <c r="H23" t="s">
        <v>148</v>
      </c>
      <c r="K23" s="330">
        <v>1.6</v>
      </c>
      <c r="L23" s="330">
        <v>4.3</v>
      </c>
    </row>
    <row r="24" spans="1:49">
      <c r="A24" t="s">
        <v>113</v>
      </c>
      <c r="B24">
        <v>101.1</v>
      </c>
      <c r="C24">
        <v>3</v>
      </c>
      <c r="H24" t="s">
        <v>149</v>
      </c>
      <c r="K24" s="330">
        <v>4.7</v>
      </c>
      <c r="L24" s="330">
        <v>3.9</v>
      </c>
    </row>
    <row r="25" spans="1:49">
      <c r="A25" t="s">
        <v>114</v>
      </c>
      <c r="B25" t="s">
        <v>38</v>
      </c>
      <c r="C25">
        <v>0.1</v>
      </c>
    </row>
    <row r="26" spans="1:49">
      <c r="A26" t="s">
        <v>6</v>
      </c>
      <c r="B26">
        <v>74.55</v>
      </c>
      <c r="C26">
        <v>2</v>
      </c>
    </row>
    <row r="27" spans="1:49">
      <c r="A27" t="s">
        <v>125</v>
      </c>
      <c r="B27">
        <v>236.1</v>
      </c>
      <c r="C27">
        <v>2</v>
      </c>
    </row>
    <row r="28" spans="1:49">
      <c r="A28" t="s">
        <v>126</v>
      </c>
      <c r="B28">
        <v>246.5</v>
      </c>
      <c r="C28">
        <v>2</v>
      </c>
    </row>
    <row r="29" spans="1:49">
      <c r="A29" t="s">
        <v>117</v>
      </c>
      <c r="B29">
        <v>136.1</v>
      </c>
      <c r="C29">
        <v>0.6</v>
      </c>
    </row>
    <row r="30" spans="1:49">
      <c r="A30" t="s">
        <v>42</v>
      </c>
      <c r="B30">
        <v>58.44</v>
      </c>
      <c r="C30">
        <v>1.5</v>
      </c>
    </row>
    <row r="32" spans="1:49">
      <c r="A32" t="s">
        <v>7</v>
      </c>
      <c r="B32" t="s">
        <v>1</v>
      </c>
      <c r="C32" t="s">
        <v>9</v>
      </c>
    </row>
    <row r="33" spans="1:3">
      <c r="A33" t="s">
        <v>29</v>
      </c>
      <c r="B33">
        <v>367.1</v>
      </c>
      <c r="C33">
        <v>50</v>
      </c>
    </row>
    <row r="34" spans="1:3">
      <c r="A34" t="s">
        <v>118</v>
      </c>
      <c r="B34">
        <v>61.8</v>
      </c>
      <c r="C34">
        <v>50</v>
      </c>
    </row>
    <row r="35" spans="1:3">
      <c r="A35" t="s">
        <v>127</v>
      </c>
      <c r="B35">
        <v>197.9</v>
      </c>
      <c r="C35">
        <v>5</v>
      </c>
    </row>
    <row r="36" spans="1:3">
      <c r="A36" t="s">
        <v>128</v>
      </c>
      <c r="B36">
        <v>287.5</v>
      </c>
      <c r="C36">
        <v>10</v>
      </c>
    </row>
    <row r="37" spans="1:3">
      <c r="A37" t="s">
        <v>129</v>
      </c>
      <c r="B37">
        <v>249.7</v>
      </c>
      <c r="C37">
        <v>0.5</v>
      </c>
    </row>
    <row r="38" spans="1:3">
      <c r="A38" t="s">
        <v>122</v>
      </c>
      <c r="B38">
        <v>242</v>
      </c>
      <c r="C38">
        <v>0.1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Optimized Solutions</vt:lpstr>
      <vt:lpstr>Ca Solutions</vt:lpstr>
      <vt:lpstr>K Solutions</vt:lpstr>
      <vt:lpstr>Na Solutions</vt:lpstr>
      <vt:lpstr>Mg Solutions</vt:lpstr>
      <vt:lpstr>MS vs Hoag vs GM</vt:lpstr>
    </vt:vector>
  </TitlesOfParts>
  <Company>The University of Adelaide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Steven Brewer</cp:lastModifiedBy>
  <cp:lastPrinted>2009-10-28T00:08:00Z</cp:lastPrinted>
  <dcterms:created xsi:type="dcterms:W3CDTF">2007-05-23T00:43:03Z</dcterms:created>
  <dcterms:modified xsi:type="dcterms:W3CDTF">2015-07-03T18:14:37Z</dcterms:modified>
</cp:coreProperties>
</file>